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rmilionrm-my.sharepoint.com/personal/jay_vermilioninc_com/Documents/Documents/"/>
    </mc:Choice>
  </mc:AlternateContent>
  <xr:revisionPtr revIDLastSave="0" documentId="8_{C0D0B1D7-E640-4714-9F27-C4109DB38C61}" xr6:coauthVersionLast="47" xr6:coauthVersionMax="47" xr10:uidLastSave="{00000000-0000-0000-0000-000000000000}"/>
  <bookViews>
    <workbookView xWindow="-26460" yWindow="2295" windowWidth="21600" windowHeight="13905" xr2:uid="{00000000-000D-0000-FFFF-FFFF00000000}"/>
  </bookViews>
  <sheets>
    <sheet name="EventCalendar" sheetId="2" r:id="rId1"/>
  </sheets>
  <definedNames>
    <definedName name="_xlnm.Print_Area" localSheetId="0">EventCalendar!$B$8:$Q$137</definedName>
    <definedName name="_xlnm.Print_Titles" localSheetId="0">EventCalendar!$8:$9</definedName>
    <definedName name="startday">EventCalendar!$M$4</definedName>
    <definedName name="valuevx">42.314159</definedName>
    <definedName name="vertex42_copyright" hidden="1">"© 2007-2018 Vertex42 LLC"</definedName>
    <definedName name="vertex42_id" hidden="1">"school-year-event-calendar.xlsx"</definedName>
    <definedName name="vertex42_title" hidden="1">"School Year Event Calendar Template"</definedName>
    <definedName name="year">EventCalendar!$F$4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2" l="1"/>
  <c r="H130" i="2" l="1"/>
  <c r="G130" i="2"/>
  <c r="F130" i="2"/>
  <c r="E130" i="2"/>
  <c r="D130" i="2"/>
  <c r="C130" i="2"/>
  <c r="B130" i="2"/>
  <c r="H121" i="2"/>
  <c r="G121" i="2"/>
  <c r="F121" i="2"/>
  <c r="E121" i="2"/>
  <c r="D121" i="2"/>
  <c r="C121" i="2"/>
  <c r="B121" i="2"/>
  <c r="H112" i="2"/>
  <c r="G112" i="2"/>
  <c r="F112" i="2"/>
  <c r="E112" i="2"/>
  <c r="D112" i="2"/>
  <c r="C112" i="2"/>
  <c r="B112" i="2"/>
  <c r="H103" i="2"/>
  <c r="G103" i="2"/>
  <c r="F103" i="2"/>
  <c r="E103" i="2"/>
  <c r="D103" i="2"/>
  <c r="C103" i="2"/>
  <c r="B103" i="2"/>
  <c r="H94" i="2"/>
  <c r="G94" i="2"/>
  <c r="F94" i="2"/>
  <c r="E94" i="2"/>
  <c r="D94" i="2"/>
  <c r="C94" i="2"/>
  <c r="B94" i="2"/>
  <c r="H85" i="2"/>
  <c r="G85" i="2"/>
  <c r="F85" i="2"/>
  <c r="E85" i="2"/>
  <c r="D85" i="2"/>
  <c r="C85" i="2"/>
  <c r="B85" i="2"/>
  <c r="H76" i="2"/>
  <c r="G76" i="2"/>
  <c r="F76" i="2"/>
  <c r="E76" i="2"/>
  <c r="D76" i="2"/>
  <c r="C76" i="2"/>
  <c r="B76" i="2"/>
  <c r="H67" i="2"/>
  <c r="G67" i="2"/>
  <c r="F67" i="2"/>
  <c r="E67" i="2"/>
  <c r="D67" i="2"/>
  <c r="C67" i="2"/>
  <c r="B67" i="2"/>
  <c r="H58" i="2"/>
  <c r="G58" i="2"/>
  <c r="F58" i="2"/>
  <c r="E58" i="2"/>
  <c r="D58" i="2"/>
  <c r="C58" i="2"/>
  <c r="B58" i="2"/>
  <c r="H49" i="2"/>
  <c r="G49" i="2"/>
  <c r="F49" i="2"/>
  <c r="E49" i="2"/>
  <c r="D49" i="2"/>
  <c r="C49" i="2"/>
  <c r="B49" i="2"/>
  <c r="H40" i="2"/>
  <c r="G40" i="2"/>
  <c r="F40" i="2"/>
  <c r="E40" i="2"/>
  <c r="D40" i="2"/>
  <c r="C40" i="2"/>
  <c r="B40" i="2"/>
  <c r="H31" i="2"/>
  <c r="G31" i="2"/>
  <c r="F31" i="2"/>
  <c r="E31" i="2"/>
  <c r="D31" i="2"/>
  <c r="C31" i="2"/>
  <c r="B31" i="2"/>
  <c r="H22" i="2"/>
  <c r="G22" i="2"/>
  <c r="F22" i="2"/>
  <c r="E22" i="2"/>
  <c r="D22" i="2"/>
  <c r="C22" i="2"/>
  <c r="B22" i="2"/>
  <c r="H13" i="2"/>
  <c r="G13" i="2"/>
  <c r="F13" i="2"/>
  <c r="E13" i="2"/>
  <c r="D13" i="2"/>
  <c r="C13" i="2"/>
  <c r="B13" i="2"/>
  <c r="B129" i="2" l="1"/>
  <c r="B131" i="2" s="1"/>
  <c r="C131" i="2" s="1"/>
  <c r="D131" i="2" s="1"/>
  <c r="E131" i="2" s="1"/>
  <c r="F131" i="2" s="1"/>
  <c r="G131" i="2" s="1"/>
  <c r="H131" i="2" s="1"/>
  <c r="B132" i="2" s="1"/>
  <c r="C132" i="2" s="1"/>
  <c r="D132" i="2" s="1"/>
  <c r="E132" i="2" s="1"/>
  <c r="F132" i="2" s="1"/>
  <c r="G132" i="2" s="1"/>
  <c r="H132" i="2" s="1"/>
  <c r="B133" i="2" s="1"/>
  <c r="C133" i="2" s="1"/>
  <c r="D133" i="2" s="1"/>
  <c r="E133" i="2" s="1"/>
  <c r="F133" i="2" s="1"/>
  <c r="G133" i="2" s="1"/>
  <c r="H133" i="2" s="1"/>
  <c r="B134" i="2" s="1"/>
  <c r="C134" i="2" s="1"/>
  <c r="D134" i="2" s="1"/>
  <c r="E134" i="2" s="1"/>
  <c r="F134" i="2" s="1"/>
  <c r="G134" i="2" s="1"/>
  <c r="H134" i="2" s="1"/>
  <c r="B135" i="2" s="1"/>
  <c r="C135" i="2" s="1"/>
  <c r="D135" i="2" s="1"/>
  <c r="E135" i="2" s="1"/>
  <c r="F135" i="2" s="1"/>
  <c r="G135" i="2" s="1"/>
  <c r="H135" i="2" s="1"/>
  <c r="B136" i="2" s="1"/>
  <c r="C136" i="2" s="1"/>
  <c r="D136" i="2" s="1"/>
  <c r="E136" i="2" s="1"/>
  <c r="F136" i="2" s="1"/>
  <c r="G136" i="2" s="1"/>
  <c r="H136" i="2" s="1"/>
  <c r="B120" i="2"/>
  <c r="B122" i="2" s="1"/>
  <c r="C122" i="2" s="1"/>
  <c r="D122" i="2" s="1"/>
  <c r="E122" i="2" s="1"/>
  <c r="F122" i="2" s="1"/>
  <c r="G122" i="2" s="1"/>
  <c r="H122" i="2" s="1"/>
  <c r="B123" i="2" s="1"/>
  <c r="C123" i="2" s="1"/>
  <c r="D123" i="2" s="1"/>
  <c r="E123" i="2" s="1"/>
  <c r="F123" i="2" s="1"/>
  <c r="G123" i="2" s="1"/>
  <c r="H123" i="2" s="1"/>
  <c r="B124" i="2" s="1"/>
  <c r="C124" i="2" s="1"/>
  <c r="D124" i="2" s="1"/>
  <c r="E124" i="2" s="1"/>
  <c r="F124" i="2" s="1"/>
  <c r="G124" i="2" s="1"/>
  <c r="H124" i="2" s="1"/>
  <c r="B125" i="2" s="1"/>
  <c r="C125" i="2" s="1"/>
  <c r="D125" i="2" s="1"/>
  <c r="E125" i="2" s="1"/>
  <c r="F125" i="2" s="1"/>
  <c r="G125" i="2" s="1"/>
  <c r="H125" i="2" s="1"/>
  <c r="B126" i="2" s="1"/>
  <c r="C126" i="2" s="1"/>
  <c r="D126" i="2" s="1"/>
  <c r="E126" i="2" s="1"/>
  <c r="F126" i="2" s="1"/>
  <c r="G126" i="2" s="1"/>
  <c r="H126" i="2" s="1"/>
  <c r="B127" i="2" s="1"/>
  <c r="C127" i="2" s="1"/>
  <c r="D127" i="2" s="1"/>
  <c r="E127" i="2" s="1"/>
  <c r="F127" i="2" s="1"/>
  <c r="G127" i="2" s="1"/>
  <c r="H127" i="2" s="1"/>
  <c r="B111" i="2"/>
  <c r="B102" i="2"/>
  <c r="B93" i="2"/>
  <c r="B84" i="2"/>
  <c r="B86" i="2" s="1"/>
  <c r="C86" i="2" s="1"/>
  <c r="D86" i="2" s="1"/>
  <c r="E86" i="2" s="1"/>
  <c r="F86" i="2" s="1"/>
  <c r="G86" i="2" s="1"/>
  <c r="H86" i="2" s="1"/>
  <c r="B87" i="2" s="1"/>
  <c r="C87" i="2" s="1"/>
  <c r="D87" i="2" s="1"/>
  <c r="E87" i="2" s="1"/>
  <c r="F87" i="2" s="1"/>
  <c r="G87" i="2" s="1"/>
  <c r="H87" i="2" s="1"/>
  <c r="B88" i="2" s="1"/>
  <c r="C88" i="2" s="1"/>
  <c r="D88" i="2" s="1"/>
  <c r="E88" i="2" s="1"/>
  <c r="F88" i="2" s="1"/>
  <c r="G88" i="2" s="1"/>
  <c r="H88" i="2" s="1"/>
  <c r="B89" i="2" s="1"/>
  <c r="C89" i="2" s="1"/>
  <c r="D89" i="2" s="1"/>
  <c r="E89" i="2" s="1"/>
  <c r="F89" i="2" s="1"/>
  <c r="G89" i="2" s="1"/>
  <c r="H89" i="2" s="1"/>
  <c r="B90" i="2" s="1"/>
  <c r="C90" i="2" s="1"/>
  <c r="D90" i="2" s="1"/>
  <c r="E90" i="2" s="1"/>
  <c r="F90" i="2" s="1"/>
  <c r="G90" i="2" s="1"/>
  <c r="H90" i="2" s="1"/>
  <c r="B91" i="2" s="1"/>
  <c r="C91" i="2" s="1"/>
  <c r="D91" i="2" s="1"/>
  <c r="E91" i="2" s="1"/>
  <c r="F91" i="2" s="1"/>
  <c r="G91" i="2" s="1"/>
  <c r="H91" i="2" s="1"/>
  <c r="B75" i="2"/>
  <c r="B66" i="2"/>
  <c r="B57" i="2"/>
  <c r="B48" i="2"/>
  <c r="B50" i="2" s="1"/>
  <c r="C50" i="2" s="1"/>
  <c r="D50" i="2" s="1"/>
  <c r="E50" i="2" s="1"/>
  <c r="F50" i="2" s="1"/>
  <c r="G50" i="2" s="1"/>
  <c r="H50" i="2" s="1"/>
  <c r="B51" i="2" s="1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B53" i="2" s="1"/>
  <c r="C53" i="2" s="1"/>
  <c r="D53" i="2" s="1"/>
  <c r="E53" i="2" s="1"/>
  <c r="F53" i="2" s="1"/>
  <c r="G53" i="2" s="1"/>
  <c r="H53" i="2" s="1"/>
  <c r="B54" i="2" s="1"/>
  <c r="C54" i="2" s="1"/>
  <c r="D54" i="2" s="1"/>
  <c r="E54" i="2" s="1"/>
  <c r="F54" i="2" s="1"/>
  <c r="G54" i="2" s="1"/>
  <c r="H54" i="2" s="1"/>
  <c r="B55" i="2" s="1"/>
  <c r="C55" i="2" s="1"/>
  <c r="D55" i="2" s="1"/>
  <c r="E55" i="2" s="1"/>
  <c r="F55" i="2" s="1"/>
  <c r="G55" i="2" s="1"/>
  <c r="H55" i="2" s="1"/>
  <c r="B39" i="2"/>
  <c r="B30" i="2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35" i="2" s="1"/>
  <c r="C35" i="2" s="1"/>
  <c r="D35" i="2" s="1"/>
  <c r="E35" i="2" s="1"/>
  <c r="F35" i="2" s="1"/>
  <c r="G35" i="2" s="1"/>
  <c r="H35" i="2" s="1"/>
  <c r="B36" i="2" s="1"/>
  <c r="C36" i="2" s="1"/>
  <c r="D36" i="2" s="1"/>
  <c r="B21" i="2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B26" i="2" s="1"/>
  <c r="C26" i="2" s="1"/>
  <c r="D26" i="2" s="1"/>
  <c r="E26" i="2" s="1"/>
  <c r="F26" i="2" s="1"/>
  <c r="G26" i="2" s="1"/>
  <c r="H26" i="2" s="1"/>
  <c r="B27" i="2" s="1"/>
  <c r="C27" i="2" s="1"/>
  <c r="D27" i="2" s="1"/>
  <c r="E27" i="2" s="1"/>
  <c r="F27" i="2" s="1"/>
  <c r="G27" i="2" s="1"/>
  <c r="H27" i="2" s="1"/>
  <c r="B28" i="2" s="1"/>
  <c r="C28" i="2" s="1"/>
  <c r="D28" i="2" s="1"/>
  <c r="E28" i="2" s="1"/>
  <c r="F28" i="2" s="1"/>
  <c r="G28" i="2" s="1"/>
  <c r="H28" i="2" s="1"/>
  <c r="B12" i="2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B18" i="2" s="1"/>
  <c r="C18" i="2" s="1"/>
  <c r="D18" i="2" s="1"/>
  <c r="E18" i="2" s="1"/>
  <c r="F18" i="2" s="1"/>
  <c r="G18" i="2" s="1"/>
  <c r="H18" i="2" s="1"/>
  <c r="B19" i="2" s="1"/>
  <c r="C19" i="2" s="1"/>
  <c r="D19" i="2" s="1"/>
  <c r="E19" i="2" s="1"/>
  <c r="F19" i="2" s="1"/>
  <c r="G19" i="2" s="1"/>
  <c r="H19" i="2" s="1"/>
  <c r="E36" i="2" l="1"/>
  <c r="F36" i="2" s="1"/>
  <c r="G36" i="2" s="1"/>
  <c r="H36" i="2" s="1"/>
  <c r="B37" i="2" s="1"/>
  <c r="C37" i="2" s="1"/>
  <c r="D37" i="2" s="1"/>
  <c r="E37" i="2" s="1"/>
  <c r="F37" i="2" s="1"/>
  <c r="G37" i="2" s="1"/>
  <c r="H37" i="2" s="1"/>
  <c r="J121" i="2"/>
  <c r="K121" i="2" s="1"/>
  <c r="B68" i="2"/>
  <c r="C68" i="2" s="1"/>
  <c r="D68" i="2" s="1"/>
  <c r="E68" i="2" s="1"/>
  <c r="F68" i="2" s="1"/>
  <c r="G68" i="2" s="1"/>
  <c r="H68" i="2" s="1"/>
  <c r="B69" i="2" s="1"/>
  <c r="C69" i="2" s="1"/>
  <c r="D69" i="2" s="1"/>
  <c r="E69" i="2" s="1"/>
  <c r="F69" i="2" s="1"/>
  <c r="G69" i="2" s="1"/>
  <c r="H69" i="2" s="1"/>
  <c r="B70" i="2" s="1"/>
  <c r="C70" i="2" s="1"/>
  <c r="D70" i="2" s="1"/>
  <c r="E70" i="2" s="1"/>
  <c r="F70" i="2" s="1"/>
  <c r="G70" i="2" s="1"/>
  <c r="H70" i="2" s="1"/>
  <c r="B71" i="2" s="1"/>
  <c r="C71" i="2" s="1"/>
  <c r="D71" i="2" s="1"/>
  <c r="E71" i="2" s="1"/>
  <c r="F71" i="2" s="1"/>
  <c r="G71" i="2" s="1"/>
  <c r="H71" i="2" s="1"/>
  <c r="B72" i="2" s="1"/>
  <c r="C72" i="2" s="1"/>
  <c r="D72" i="2" s="1"/>
  <c r="E72" i="2" s="1"/>
  <c r="F72" i="2" s="1"/>
  <c r="G72" i="2" s="1"/>
  <c r="H72" i="2" s="1"/>
  <c r="B73" i="2" s="1"/>
  <c r="C73" i="2" s="1"/>
  <c r="D73" i="2" s="1"/>
  <c r="E73" i="2" s="1"/>
  <c r="F73" i="2" s="1"/>
  <c r="G73" i="2" s="1"/>
  <c r="H73" i="2" s="1"/>
  <c r="B95" i="2"/>
  <c r="C95" i="2" s="1"/>
  <c r="D95" i="2" s="1"/>
  <c r="E95" i="2" s="1"/>
  <c r="F95" i="2" s="1"/>
  <c r="G95" i="2" s="1"/>
  <c r="H95" i="2" s="1"/>
  <c r="B96" i="2" s="1"/>
  <c r="C96" i="2" s="1"/>
  <c r="D96" i="2" s="1"/>
  <c r="E96" i="2" s="1"/>
  <c r="F96" i="2" s="1"/>
  <c r="G96" i="2" s="1"/>
  <c r="H96" i="2" s="1"/>
  <c r="B97" i="2" s="1"/>
  <c r="C97" i="2" s="1"/>
  <c r="D97" i="2" s="1"/>
  <c r="E97" i="2" s="1"/>
  <c r="F97" i="2" s="1"/>
  <c r="G97" i="2" s="1"/>
  <c r="H97" i="2" s="1"/>
  <c r="B98" i="2" s="1"/>
  <c r="C98" i="2" s="1"/>
  <c r="D98" i="2" s="1"/>
  <c r="E98" i="2" s="1"/>
  <c r="F98" i="2" s="1"/>
  <c r="G98" i="2" s="1"/>
  <c r="H98" i="2" s="1"/>
  <c r="B99" i="2" s="1"/>
  <c r="C99" i="2" s="1"/>
  <c r="D99" i="2" s="1"/>
  <c r="E99" i="2" s="1"/>
  <c r="F99" i="2" s="1"/>
  <c r="G99" i="2" s="1"/>
  <c r="H99" i="2" s="1"/>
  <c r="B100" i="2" s="1"/>
  <c r="C100" i="2" s="1"/>
  <c r="D100" i="2" s="1"/>
  <c r="E100" i="2" s="1"/>
  <c r="F100" i="2" s="1"/>
  <c r="G100" i="2" s="1"/>
  <c r="H100" i="2" s="1"/>
  <c r="B77" i="2"/>
  <c r="C77" i="2" s="1"/>
  <c r="D77" i="2" s="1"/>
  <c r="E77" i="2" s="1"/>
  <c r="F77" i="2" s="1"/>
  <c r="G77" i="2" s="1"/>
  <c r="H77" i="2" s="1"/>
  <c r="B78" i="2" s="1"/>
  <c r="C78" i="2" s="1"/>
  <c r="D78" i="2" s="1"/>
  <c r="E78" i="2" s="1"/>
  <c r="F78" i="2" s="1"/>
  <c r="G78" i="2" s="1"/>
  <c r="H78" i="2" s="1"/>
  <c r="B79" i="2" s="1"/>
  <c r="C79" i="2" s="1"/>
  <c r="D79" i="2" s="1"/>
  <c r="E79" i="2" s="1"/>
  <c r="F79" i="2" s="1"/>
  <c r="G79" i="2" s="1"/>
  <c r="H79" i="2" s="1"/>
  <c r="B80" i="2" s="1"/>
  <c r="C80" i="2" s="1"/>
  <c r="D80" i="2" s="1"/>
  <c r="E80" i="2" s="1"/>
  <c r="F80" i="2" s="1"/>
  <c r="G80" i="2" s="1"/>
  <c r="H80" i="2" s="1"/>
  <c r="B81" i="2" s="1"/>
  <c r="C81" i="2" s="1"/>
  <c r="D81" i="2" s="1"/>
  <c r="E81" i="2" s="1"/>
  <c r="F81" i="2" s="1"/>
  <c r="G81" i="2" s="1"/>
  <c r="H81" i="2" s="1"/>
  <c r="B82" i="2" s="1"/>
  <c r="C82" i="2" s="1"/>
  <c r="D82" i="2" s="1"/>
  <c r="E82" i="2" s="1"/>
  <c r="F82" i="2" s="1"/>
  <c r="G82" i="2" s="1"/>
  <c r="H82" i="2" s="1"/>
  <c r="B104" i="2"/>
  <c r="C104" i="2" s="1"/>
  <c r="D104" i="2" s="1"/>
  <c r="E104" i="2" s="1"/>
  <c r="F104" i="2" s="1"/>
  <c r="G104" i="2" s="1"/>
  <c r="H104" i="2" s="1"/>
  <c r="B105" i="2" s="1"/>
  <c r="C105" i="2" s="1"/>
  <c r="D105" i="2" s="1"/>
  <c r="E105" i="2" s="1"/>
  <c r="F105" i="2" s="1"/>
  <c r="G105" i="2" s="1"/>
  <c r="H105" i="2" s="1"/>
  <c r="B106" i="2" s="1"/>
  <c r="C106" i="2" s="1"/>
  <c r="D106" i="2" s="1"/>
  <c r="E106" i="2" s="1"/>
  <c r="F106" i="2" s="1"/>
  <c r="G106" i="2" s="1"/>
  <c r="H106" i="2" s="1"/>
  <c r="B107" i="2" s="1"/>
  <c r="C107" i="2" s="1"/>
  <c r="D107" i="2" s="1"/>
  <c r="E107" i="2" s="1"/>
  <c r="F107" i="2" s="1"/>
  <c r="G107" i="2" s="1"/>
  <c r="H107" i="2" s="1"/>
  <c r="B108" i="2" s="1"/>
  <c r="C108" i="2" s="1"/>
  <c r="D108" i="2" s="1"/>
  <c r="E108" i="2" s="1"/>
  <c r="F108" i="2" s="1"/>
  <c r="G108" i="2" s="1"/>
  <c r="H108" i="2" s="1"/>
  <c r="B109" i="2" s="1"/>
  <c r="C109" i="2" s="1"/>
  <c r="D109" i="2" s="1"/>
  <c r="E109" i="2" s="1"/>
  <c r="F109" i="2" s="1"/>
  <c r="G109" i="2" s="1"/>
  <c r="H109" i="2" s="1"/>
  <c r="B59" i="2"/>
  <c r="C59" i="2" s="1"/>
  <c r="D59" i="2" s="1"/>
  <c r="E59" i="2" s="1"/>
  <c r="F59" i="2" s="1"/>
  <c r="G59" i="2" s="1"/>
  <c r="H59" i="2" s="1"/>
  <c r="B60" i="2" s="1"/>
  <c r="C60" i="2" s="1"/>
  <c r="D60" i="2" s="1"/>
  <c r="E60" i="2" s="1"/>
  <c r="F60" i="2" s="1"/>
  <c r="G60" i="2" s="1"/>
  <c r="H60" i="2" s="1"/>
  <c r="B61" i="2" s="1"/>
  <c r="C61" i="2" s="1"/>
  <c r="D61" i="2" s="1"/>
  <c r="E61" i="2" s="1"/>
  <c r="F61" i="2" s="1"/>
  <c r="G61" i="2" s="1"/>
  <c r="H61" i="2" s="1"/>
  <c r="B62" i="2" s="1"/>
  <c r="C62" i="2" s="1"/>
  <c r="D62" i="2" s="1"/>
  <c r="E62" i="2" s="1"/>
  <c r="F62" i="2" s="1"/>
  <c r="G62" i="2" s="1"/>
  <c r="H62" i="2" s="1"/>
  <c r="B63" i="2" s="1"/>
  <c r="C63" i="2" s="1"/>
  <c r="D63" i="2" s="1"/>
  <c r="E63" i="2" s="1"/>
  <c r="F63" i="2" s="1"/>
  <c r="G63" i="2" s="1"/>
  <c r="H63" i="2" s="1"/>
  <c r="B64" i="2" s="1"/>
  <c r="C64" i="2" s="1"/>
  <c r="D64" i="2" s="1"/>
  <c r="E64" i="2" s="1"/>
  <c r="F64" i="2" s="1"/>
  <c r="G64" i="2" s="1"/>
  <c r="H64" i="2" s="1"/>
  <c r="J13" i="2"/>
  <c r="K13" i="2" s="1"/>
  <c r="B41" i="2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B44" i="2" s="1"/>
  <c r="C44" i="2" s="1"/>
  <c r="D44" i="2" s="1"/>
  <c r="E44" i="2" s="1"/>
  <c r="F44" i="2" s="1"/>
  <c r="G44" i="2" s="1"/>
  <c r="H44" i="2" s="1"/>
  <c r="B45" i="2" s="1"/>
  <c r="C45" i="2" s="1"/>
  <c r="D45" i="2" s="1"/>
  <c r="E45" i="2" s="1"/>
  <c r="F45" i="2" s="1"/>
  <c r="G45" i="2" s="1"/>
  <c r="H45" i="2" s="1"/>
  <c r="J113" i="2"/>
  <c r="K113" i="2" s="1"/>
  <c r="B113" i="2"/>
  <c r="C113" i="2" s="1"/>
  <c r="D113" i="2" s="1"/>
  <c r="E113" i="2" s="1"/>
  <c r="F113" i="2" s="1"/>
  <c r="G113" i="2" s="1"/>
  <c r="H113" i="2" s="1"/>
  <c r="B114" i="2" s="1"/>
  <c r="C114" i="2" s="1"/>
  <c r="D114" i="2" s="1"/>
  <c r="E114" i="2" s="1"/>
  <c r="F114" i="2" s="1"/>
  <c r="G114" i="2" s="1"/>
  <c r="H114" i="2" s="1"/>
  <c r="B115" i="2" s="1"/>
  <c r="C115" i="2" s="1"/>
  <c r="D115" i="2" s="1"/>
  <c r="E115" i="2" s="1"/>
  <c r="F115" i="2" s="1"/>
  <c r="G115" i="2" s="1"/>
  <c r="H115" i="2" s="1"/>
  <c r="B116" i="2" s="1"/>
  <c r="C116" i="2" s="1"/>
  <c r="D116" i="2" s="1"/>
  <c r="E116" i="2" s="1"/>
  <c r="F116" i="2" s="1"/>
  <c r="G116" i="2" s="1"/>
  <c r="H116" i="2" s="1"/>
  <c r="B117" i="2" s="1"/>
  <c r="C117" i="2" s="1"/>
  <c r="D117" i="2" s="1"/>
  <c r="E117" i="2" s="1"/>
  <c r="F117" i="2" s="1"/>
  <c r="G117" i="2" s="1"/>
  <c r="H117" i="2" s="1"/>
  <c r="B118" i="2" s="1"/>
  <c r="C118" i="2" s="1"/>
  <c r="D118" i="2" s="1"/>
  <c r="E118" i="2" s="1"/>
  <c r="F118" i="2" s="1"/>
  <c r="G118" i="2" s="1"/>
  <c r="H118" i="2" s="1"/>
  <c r="J112" i="2"/>
  <c r="K112" i="2" s="1"/>
  <c r="B46" i="2" l="1"/>
  <c r="C46" i="2" s="1"/>
  <c r="D46" i="2" s="1"/>
  <c r="E46" i="2" s="1"/>
  <c r="F46" i="2" s="1"/>
  <c r="G46" i="2" s="1"/>
  <c r="H46" i="2" s="1"/>
</calcChain>
</file>

<file path=xl/sharedStrings.xml><?xml version="1.0" encoding="utf-8"?>
<sst xmlns="http://schemas.openxmlformats.org/spreadsheetml/2006/main" count="64" uniqueCount="42">
  <si>
    <t>Start Day</t>
  </si>
  <si>
    <t>Independence day</t>
  </si>
  <si>
    <t>Flag Day</t>
  </si>
  <si>
    <t>Father's Day</t>
  </si>
  <si>
    <t>1: Sun, 2: Mon</t>
  </si>
  <si>
    <t>Year:</t>
  </si>
  <si>
    <t>School Year Event Calendar</t>
  </si>
  <si>
    <t>Note: If you choose Monday as the start day, you will need to modify some of the formatting in the calendars (bold vs. non-bold days).</t>
  </si>
  <si>
    <t>INSTRUCTIONS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</si>
  <si>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</si>
  <si>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</si>
  <si>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</si>
  <si>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</si>
  <si>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</si>
  <si>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</si>
  <si>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</si>
  <si>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</si>
  <si>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</si>
  <si>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</si>
  <si>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</si>
  <si>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</si>
  <si>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«  Choose the year and start day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</si>
  <si>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</si>
  <si>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r>
      <t>Changing the color scheme</t>
    </r>
    <r>
      <rPr>
        <sz val="8"/>
        <color theme="3" tint="-0.249977111117893"/>
        <rFont val="Arial"/>
        <family val="2"/>
      </rPr>
      <t>. YYou can change the color scheme by going to Page Layout &gt; Themes &gt; Colors.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</si>
  <si>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 To edit the color, go to Home &gt; Conditional Formatting &gt; Manage Rules and select "This Worksheet" from the drop-down box.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</si>
  <si>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</si>
  <si>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© 2007-2018 Vertex42 LLC</t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</si>
  <si>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</si>
  <si>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https://www.vertex42.com/calendars/school-calendar.html</t>
  </si>
  <si>
    <t>Church of Tollhouse AWANA</t>
  </si>
  <si>
    <t>Regular Club</t>
  </si>
  <si>
    <t>Tarantula Festival</t>
  </si>
  <si>
    <t>No Club- Thanksgiving Break</t>
  </si>
  <si>
    <t>No Club- Christmas Break</t>
  </si>
  <si>
    <t>Crazy Hair/Mismatch Night</t>
  </si>
  <si>
    <t>Jesus' Birthday Night</t>
  </si>
  <si>
    <t>AWANA Sunday</t>
  </si>
  <si>
    <t>Box Car Movie Night</t>
  </si>
  <si>
    <t>Floor is Lava Night</t>
  </si>
  <si>
    <t>Black Out Night</t>
  </si>
  <si>
    <t>Western Night</t>
  </si>
  <si>
    <t>Parent/Volunteer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</si>
</sst>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"/>
    <numFmt numFmtId="166" formatCode="mmmm\ yyyy"/>
    <numFmt numFmtId="167" formatCode="dddd"/>
  </numFmts>
  <fonts count="34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Tahoma"/>
      <family val="2"/>
    </font>
    <font>
      <b/>
      <sz val="12"/>
      <color indexed="9"/>
      <name val="Century Gothic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6"/>
      <name val="Century Gothic"/>
      <family val="2"/>
    </font>
    <font>
      <b/>
      <sz val="9"/>
      <name val="Century Gothic"/>
      <family val="2"/>
    </font>
    <font>
      <sz val="9"/>
      <name val="Tahoma"/>
      <family val="2"/>
    </font>
    <font>
      <sz val="9"/>
      <name val="Arial"/>
      <family val="2"/>
    </font>
    <font>
      <b/>
      <sz val="9"/>
      <color indexed="60"/>
      <name val="Century Gothic"/>
      <family val="2"/>
    </font>
    <font>
      <b/>
      <sz val="10"/>
      <color indexed="16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4" tint="-0.249977111117893"/>
      <name val="Century Gothic"/>
      <family val="2"/>
    </font>
    <font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10"/>
      <color theme="3" tint="-0.249977111117893"/>
      <name val="Century Gothic"/>
      <family val="2"/>
    </font>
    <font>
      <b/>
      <sz val="14"/>
      <color theme="3" tint="-0.249977111117893"/>
      <name val="Arial"/>
      <family val="2"/>
    </font>
    <font>
      <b/>
      <sz val="9"/>
      <color rgb="FF00B0F0"/>
      <name val="Century Gothic"/>
      <family val="2"/>
    </font>
    <font>
      <b/>
      <sz val="10"/>
      <name val="Arial"/>
      <family val="2"/>
    </font>
    <font>
      <b/>
      <sz val="10"/>
      <color rgb="FF00B0F0"/>
      <name val="Tahoma"/>
      <family val="2"/>
    </font>
    <font>
      <b/>
      <sz val="10"/>
      <color theme="8"/>
      <name val="Tahoma"/>
      <family val="2"/>
    </font>
    <font>
      <b/>
      <sz val="10"/>
      <name val="Tahoma"/>
      <family val="2"/>
    </font>
    <font>
      <b/>
      <sz val="9"/>
      <color theme="8"/>
      <name val="Century Gothic"/>
      <family val="2"/>
    </font>
    <font>
      <b/>
      <sz val="10"/>
      <color theme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2" borderId="0" xfId="0" applyFill="1"/>
    <xf numFmtId="0" fontId="5" fillId="2" borderId="0" xfId="0" applyFont="1" applyFill="1"/>
    <xf numFmtId="0" fontId="8" fillId="0" borderId="0" xfId="0" applyFont="1"/>
    <xf numFmtId="0" fontId="9" fillId="0" borderId="0" xfId="0" applyFont="1"/>
    <xf numFmtId="164" fontId="9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3" fillId="2" borderId="0" xfId="0" applyFont="1" applyFill="1"/>
    <xf numFmtId="0" fontId="14" fillId="2" borderId="0" xfId="0" applyFont="1" applyFill="1"/>
    <xf numFmtId="0" fontId="9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6" fillId="2" borderId="0" xfId="0" applyFont="1" applyFill="1"/>
    <xf numFmtId="0" fontId="19" fillId="2" borderId="0" xfId="0" applyFont="1" applyFill="1"/>
    <xf numFmtId="0" fontId="6" fillId="2" borderId="0" xfId="1" applyNumberFormat="1" applyFont="1" applyFill="1" applyAlignment="1">
      <alignment horizontal="right" vertical="center"/>
    </xf>
    <xf numFmtId="0" fontId="20" fillId="2" borderId="0" xfId="0" applyFont="1" applyFill="1"/>
    <xf numFmtId="0" fontId="6" fillId="2" borderId="0" xfId="0" applyFont="1" applyFill="1" applyAlignment="1">
      <alignment horizontal="center"/>
    </xf>
    <xf numFmtId="0" fontId="18" fillId="2" borderId="0" xfId="2" applyFont="1" applyFill="1" applyAlignment="1" applyProtection="1">
      <alignment horizontal="right"/>
    </xf>
    <xf numFmtId="0" fontId="19" fillId="2" borderId="0" xfId="0" applyFont="1" applyFill="1" applyAlignment="1">
      <alignment horizontal="right"/>
    </xf>
    <xf numFmtId="0" fontId="19" fillId="0" borderId="10" xfId="0" applyFont="1" applyBorder="1" applyAlignment="1">
      <alignment horizontal="center"/>
    </xf>
    <xf numFmtId="0" fontId="8" fillId="3" borderId="4" xfId="0" applyFont="1" applyFill="1" applyBorder="1"/>
    <xf numFmtId="167" fontId="14" fillId="2" borderId="0" xfId="0" applyNumberFormat="1" applyFont="1" applyFill="1" applyAlignment="1">
      <alignment horizontal="left"/>
    </xf>
    <xf numFmtId="0" fontId="22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5" fillId="0" borderId="0" xfId="0" applyFont="1"/>
    <xf numFmtId="0" fontId="23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/>
    </xf>
    <xf numFmtId="164" fontId="27" fillId="0" borderId="1" xfId="0" applyNumberFormat="1" applyFont="1" applyBorder="1" applyAlignment="1">
      <alignment horizontal="center"/>
    </xf>
    <xf numFmtId="0" fontId="28" fillId="0" borderId="0" xfId="0" applyFont="1" applyAlignment="1">
      <alignment vertical="center"/>
    </xf>
    <xf numFmtId="164" fontId="13" fillId="0" borderId="11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13" xfId="0" applyFont="1" applyBorder="1" applyAlignment="1">
      <alignment horizontal="center"/>
    </xf>
    <xf numFmtId="0" fontId="31" fillId="0" borderId="0" xfId="0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164" fontId="32" fillId="0" borderId="13" xfId="0" applyNumberFormat="1" applyFont="1" applyBorder="1" applyAlignment="1">
      <alignment horizontal="center"/>
    </xf>
    <xf numFmtId="0" fontId="33" fillId="0" borderId="0" xfId="0" applyFont="1" applyAlignment="1">
      <alignment vertical="center"/>
    </xf>
    <xf numFmtId="165" fontId="10" fillId="3" borderId="4" xfId="0" applyNumberFormat="1" applyFont="1" applyFill="1" applyBorder="1" applyAlignment="1">
      <alignment horizontal="left"/>
    </xf>
    <xf numFmtId="166" fontId="4" fillId="4" borderId="5" xfId="0" applyNumberFormat="1" applyFont="1" applyFill="1" applyBorder="1" applyAlignment="1">
      <alignment horizontal="center" vertical="center"/>
    </xf>
    <xf numFmtId="166" fontId="7" fillId="4" borderId="6" xfId="0" applyNumberFormat="1" applyFont="1" applyFill="1" applyBorder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/>
    </xf>
    <xf numFmtId="0" fontId="18" fillId="2" borderId="0" xfId="2" applyFont="1" applyFill="1" applyAlignment="1" applyProtection="1">
      <alignment horizontal="left"/>
    </xf>
    <xf numFmtId="0" fontId="26" fillId="2" borderId="0" xfId="0" applyFont="1" applyFill="1" applyAlignment="1">
      <alignment horizontal="left" vertic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4" fillId="0" borderId="0" xfId="0" applyFont="1" applyAlignment="1">
      <alignment horizontal="left" vertical="top" wrapText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8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19050</xdr:rowOff>
    </xdr:from>
    <xdr:to>
      <xdr:col>17</xdr:col>
      <xdr:colOff>0</xdr:colOff>
      <xdr:row>1</xdr:row>
      <xdr:rowOff>6350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9050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Grap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7F49A7"/>
      </a:accent1>
      <a:accent2>
        <a:srgbClr val="496FA7"/>
      </a:accent2>
      <a:accent3>
        <a:srgbClr val="498CA7"/>
      </a:accent3>
      <a:accent4>
        <a:srgbClr val="A74949"/>
      </a:accent4>
      <a:accent5>
        <a:srgbClr val="E68422"/>
      </a:accent5>
      <a:accent6>
        <a:srgbClr val="A77849"/>
      </a:accent6>
      <a:hlink>
        <a:srgbClr val="0033CC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calendars/school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37"/>
  <sheetViews>
    <sheetView showGridLines="0" tabSelected="1" topLeftCell="A33" zoomScaleNormal="100" workbookViewId="0">
      <selection activeCell="J100" sqref="J100"/>
    </sheetView>
  </sheetViews>
  <sheetFormatPr defaultRowHeight="12.75" x14ac:dyDescent="0.2"/>
  <cols>
    <col min="1" max="1" width="3.140625" customWidth="1"/>
    <col min="2" max="8" width="3.28515625" customWidth="1"/>
    <col min="9" max="9" width="2.7109375" customWidth="1"/>
    <col min="10" max="10" width="4.85546875" customWidth="1"/>
    <col min="11" max="11" width="10.42578125" customWidth="1"/>
    <col min="12" max="12" width="2.140625" customWidth="1"/>
    <col min="17" max="17" width="10.140625" customWidth="1"/>
    <col min="18" max="18" width="2.85546875" customWidth="1"/>
    <col min="19" max="19" width="3.140625" customWidth="1"/>
    <col min="20" max="20" width="50.5703125" customWidth="1"/>
  </cols>
  <sheetData>
    <row r="1" spans="1:20" ht="18" customHeight="1" x14ac:dyDescent="0.2">
      <c r="A1" s="57" t="s">
        <v>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21"/>
      <c r="O1" s="21"/>
      <c r="P1" s="21"/>
      <c r="Q1" s="21"/>
      <c r="R1" s="1"/>
      <c r="T1" s="32"/>
    </row>
    <row r="2" spans="1:20" x14ac:dyDescent="0.2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23"/>
      <c r="O2" s="23"/>
      <c r="P2" s="23"/>
      <c r="Q2" s="24" t="s">
        <v>26</v>
      </c>
      <c r="R2" s="1"/>
      <c r="T2" s="33" t="s">
        <v>8</v>
      </c>
    </row>
    <row r="3" spans="1:20" x14ac:dyDescent="0.2">
      <c r="A3" s="23"/>
      <c r="B3" s="25"/>
      <c r="C3" s="25"/>
      <c r="D3" s="26"/>
      <c r="E3" s="26"/>
      <c r="F3" s="23"/>
      <c r="G3" s="23"/>
      <c r="H3" s="23"/>
      <c r="I3" s="22"/>
      <c r="J3" s="23"/>
      <c r="K3" s="23"/>
      <c r="L3" s="23"/>
      <c r="M3" s="23"/>
      <c r="N3" s="23"/>
      <c r="O3" s="27"/>
      <c r="P3" s="23"/>
      <c r="Q3" s="23"/>
      <c r="R3" s="1"/>
      <c r="T3" s="32"/>
    </row>
    <row r="4" spans="1:20" x14ac:dyDescent="0.2">
      <c r="A4" s="23"/>
      <c r="B4" s="23"/>
      <c r="C4" s="23"/>
      <c r="D4" s="26"/>
      <c r="E4" s="28" t="s">
        <v>5</v>
      </c>
      <c r="F4" s="58">
        <v>2025</v>
      </c>
      <c r="G4" s="59"/>
      <c r="H4" s="60"/>
      <c r="I4" s="23"/>
      <c r="J4" s="23"/>
      <c r="K4" s="23"/>
      <c r="L4" s="28" t="s">
        <v>0</v>
      </c>
      <c r="M4" s="29">
        <v>1</v>
      </c>
      <c r="N4" s="2" t="s">
        <v>4</v>
      </c>
      <c r="O4" s="27"/>
      <c r="P4" s="23"/>
      <c r="Q4" s="23"/>
      <c r="R4" s="1"/>
      <c r="T4" s="33" t="s">
        <v>21</v>
      </c>
    </row>
    <row r="5" spans="1:20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1"/>
      <c r="T5" s="61" t="s">
        <v>7</v>
      </c>
    </row>
    <row r="6" spans="1:20" x14ac:dyDescent="0.2">
      <c r="T6" s="61"/>
    </row>
    <row r="7" spans="1:20" x14ac:dyDescent="0.2">
      <c r="T7" s="34"/>
    </row>
    <row r="8" spans="1:20" ht="22.5" customHeight="1" x14ac:dyDescent="0.2">
      <c r="B8" s="62" t="s">
        <v>29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  <c r="T8" s="54" t="s">
        <v>28</v>
      </c>
    </row>
    <row r="9" spans="1:20" ht="24" customHeight="1" x14ac:dyDescent="0.2">
      <c r="B9" s="55" t="str">
        <f>year&amp;"-"&amp;year+1&amp;" Calendar"</f>
        <v>2025-2026 Calendar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T9" s="54"/>
    </row>
    <row r="10" spans="1:20" ht="24" customHeight="1" x14ac:dyDescent="0.2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T10" s="37"/>
    </row>
    <row r="11" spans="1:20" s="17" customFormat="1" ht="13.5" x14ac:dyDescent="0.2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T11" s="35"/>
    </row>
    <row r="12" spans="1:20" s="3" customFormat="1" ht="17.25" hidden="1" x14ac:dyDescent="0.3">
      <c r="B12" s="51">
        <f>DATE(year,7,1)</f>
        <v>45839</v>
      </c>
      <c r="C12" s="52"/>
      <c r="D12" s="52"/>
      <c r="E12" s="52"/>
      <c r="F12" s="52"/>
      <c r="G12" s="52"/>
      <c r="H12" s="52"/>
      <c r="I12" s="6"/>
      <c r="J12" s="50" t="s">
        <v>9</v>
      </c>
      <c r="K12" s="50"/>
      <c r="L12" s="30"/>
      <c r="M12" s="30"/>
      <c r="N12" s="30"/>
      <c r="O12" s="30"/>
      <c r="P12" s="30"/>
      <c r="Q12" s="30"/>
      <c r="T12" s="53" t="s">
        <v>22</v>
      </c>
    </row>
    <row r="13" spans="1:20" s="17" customFormat="1" ht="14.25" hidden="1" customHeight="1" x14ac:dyDescent="0.3">
      <c r="B13" s="13" t="str">
        <f>CHOOSE(1+MOD(startday+1-2,7),"Su","M","Tu","W","Th","F","Sa")</f>
        <v>Su</v>
      </c>
      <c r="C13" s="14" t="str">
        <f>CHOOSE(1+MOD(startday+2-2,7),"Su","M","Tu","W","Th","F","Sa")</f>
        <v>M</v>
      </c>
      <c r="D13" s="14" t="str">
        <f>CHOOSE(1+MOD(startday+3-2,7),"Su","M","Tu","W","Th","F","Sa")</f>
        <v>Tu</v>
      </c>
      <c r="E13" s="14" t="str">
        <f>CHOOSE(1+MOD(startday+4-2,7),"Su","M","Tu","W","Th","F","Sa")</f>
        <v>W</v>
      </c>
      <c r="F13" s="14" t="str">
        <f>CHOOSE(1+MOD(startday+5-2,7),"Su","M","Tu","W","Th","F","Sa")</f>
        <v>Th</v>
      </c>
      <c r="G13" s="14" t="str">
        <f>CHOOSE(1+MOD(startday+6-2,7),"Su","M","Tu","W","Th","F","Sa")</f>
        <v>F</v>
      </c>
      <c r="H13" s="15" t="str">
        <f>CHOOSE(1+MOD(startday+7-2,7),"Su","M","Tu","W","Th","F","Sa")</f>
        <v>Sa</v>
      </c>
      <c r="I13" s="4"/>
      <c r="J13" s="16">
        <f>DATE(YEAR(B12),7,4)</f>
        <v>45842</v>
      </c>
      <c r="K13" s="31">
        <f>J13</f>
        <v>45842</v>
      </c>
      <c r="L13" s="12"/>
      <c r="M13" s="12" t="s">
        <v>1</v>
      </c>
      <c r="N13" s="12"/>
      <c r="O13" s="12"/>
      <c r="P13" s="12"/>
      <c r="Q13" s="12"/>
      <c r="T13" s="53"/>
    </row>
    <row r="14" spans="1:20" ht="14.25" hidden="1" customHeight="1" x14ac:dyDescent="0.3">
      <c r="B14" s="5" t="str">
        <f>IF(WEEKDAY(B12,1)=$M$4,B12,"")</f>
        <v/>
      </c>
      <c r="C14" s="10" t="str">
        <f>IF(B14="",IF(WEEKDAY(B12,1)=MOD($M$4,7)+1,B12,""),B14+1)</f>
        <v/>
      </c>
      <c r="D14" s="10">
        <f>IF(C14="",IF(WEEKDAY(B12,1)=MOD($M$4+1,7)+1,B12,""),C14+1)</f>
        <v>45839</v>
      </c>
      <c r="E14" s="10">
        <f>IF(D14="",IF(WEEKDAY(B12,1)=MOD($M$4+2,7)+1,B12,""),D14+1)</f>
        <v>45840</v>
      </c>
      <c r="F14" s="10">
        <f>IF(E14="",IF(WEEKDAY(B12,1)=MOD($M$4+3,7)+1,B12,""),E14+1)</f>
        <v>45841</v>
      </c>
      <c r="G14" s="10">
        <f>IF(F14="",IF(WEEKDAY(B12,1)=MOD($M$4+4,7)+1,B12,""),F14+1)</f>
        <v>45842</v>
      </c>
      <c r="H14" s="5">
        <f>IF(G14="",IF(WEEKDAY(B12,1)=MOD($M$4+5,7)+1,B12,""),G14+1)</f>
        <v>45843</v>
      </c>
      <c r="I14" s="4"/>
      <c r="J14" s="19"/>
      <c r="K14" s="19"/>
      <c r="L14" s="19"/>
      <c r="M14" s="19"/>
      <c r="N14" s="19"/>
      <c r="O14" s="19"/>
      <c r="P14" s="19"/>
      <c r="Q14" s="19"/>
      <c r="T14" s="53"/>
    </row>
    <row r="15" spans="1:20" ht="14.25" hidden="1" x14ac:dyDescent="0.3">
      <c r="B15" s="5">
        <f>IF(H14="","",IF(MONTH(H14+1)&lt;&gt;MONTH(H14),"",H14+1))</f>
        <v>45844</v>
      </c>
      <c r="C15" s="10">
        <f>IF(B15="","",IF(MONTH(B15+1)&lt;&gt;MONTH(B15),"",B15+1))</f>
        <v>45845</v>
      </c>
      <c r="D15" s="10">
        <f t="shared" ref="D15:H15" si="0">IF(C15="","",IF(MONTH(C15+1)&lt;&gt;MONTH(C15),"",C15+1))</f>
        <v>45846</v>
      </c>
      <c r="E15" s="10">
        <f>IF(D15="","",IF(MONTH(D15+1)&lt;&gt;MONTH(D15),"",D15+1))</f>
        <v>45847</v>
      </c>
      <c r="F15" s="10">
        <f t="shared" si="0"/>
        <v>45848</v>
      </c>
      <c r="G15" s="10">
        <f t="shared" si="0"/>
        <v>45849</v>
      </c>
      <c r="H15" s="5">
        <f t="shared" si="0"/>
        <v>45850</v>
      </c>
      <c r="I15" s="4"/>
      <c r="J15" s="20"/>
      <c r="K15" s="20"/>
      <c r="L15" s="19"/>
      <c r="M15" s="19"/>
      <c r="N15" s="19"/>
      <c r="O15" s="19"/>
      <c r="P15" s="19"/>
      <c r="Q15" s="19"/>
      <c r="T15" s="53"/>
    </row>
    <row r="16" spans="1:20" ht="14.25" hidden="1" x14ac:dyDescent="0.3">
      <c r="B16" s="5">
        <f t="shared" ref="B16:B19" si="1">IF(H15="","",IF(MONTH(H15+1)&lt;&gt;MONTH(H15),"",H15+1))</f>
        <v>45851</v>
      </c>
      <c r="C16" s="10">
        <f t="shared" ref="C16:H19" si="2">IF(B16="","",IF(MONTH(B16+1)&lt;&gt;MONTH(B16),"",B16+1))</f>
        <v>45852</v>
      </c>
      <c r="D16" s="10">
        <f t="shared" si="2"/>
        <v>45853</v>
      </c>
      <c r="E16" s="10">
        <f t="shared" si="2"/>
        <v>45854</v>
      </c>
      <c r="F16" s="10">
        <f t="shared" si="2"/>
        <v>45855</v>
      </c>
      <c r="G16" s="10">
        <f t="shared" si="2"/>
        <v>45856</v>
      </c>
      <c r="H16" s="5">
        <f t="shared" si="2"/>
        <v>45857</v>
      </c>
      <c r="I16" s="4"/>
      <c r="J16" s="20"/>
      <c r="K16" s="20"/>
      <c r="L16" s="19"/>
      <c r="M16" s="19"/>
      <c r="N16" s="19"/>
      <c r="O16" s="19"/>
      <c r="P16" s="19"/>
      <c r="Q16" s="19"/>
      <c r="T16" s="32"/>
    </row>
    <row r="17" spans="2:20" ht="14.25" hidden="1" x14ac:dyDescent="0.3">
      <c r="B17" s="5">
        <f t="shared" si="1"/>
        <v>45858</v>
      </c>
      <c r="C17" s="10">
        <f t="shared" si="2"/>
        <v>45859</v>
      </c>
      <c r="D17" s="10">
        <f t="shared" si="2"/>
        <v>45860</v>
      </c>
      <c r="E17" s="10">
        <f t="shared" si="2"/>
        <v>45861</v>
      </c>
      <c r="F17" s="10">
        <f t="shared" si="2"/>
        <v>45862</v>
      </c>
      <c r="G17" s="10">
        <f t="shared" si="2"/>
        <v>45863</v>
      </c>
      <c r="H17" s="5">
        <f t="shared" si="2"/>
        <v>45864</v>
      </c>
      <c r="I17" s="4"/>
      <c r="J17" s="20"/>
      <c r="K17" s="20"/>
      <c r="L17" s="19"/>
      <c r="M17" s="19"/>
      <c r="N17" s="19"/>
      <c r="O17" s="19"/>
      <c r="P17" s="19"/>
      <c r="Q17" s="19"/>
      <c r="T17" s="53" t="s">
        <v>23</v>
      </c>
    </row>
    <row r="18" spans="2:20" ht="14.25" hidden="1" customHeight="1" x14ac:dyDescent="0.3">
      <c r="B18" s="5">
        <f t="shared" si="1"/>
        <v>45865</v>
      </c>
      <c r="C18" s="10">
        <f t="shared" si="2"/>
        <v>45866</v>
      </c>
      <c r="D18" s="10">
        <f t="shared" si="2"/>
        <v>45867</v>
      </c>
      <c r="E18" s="10">
        <f t="shared" si="2"/>
        <v>45868</v>
      </c>
      <c r="F18" s="10">
        <f t="shared" si="2"/>
        <v>45869</v>
      </c>
      <c r="G18" s="10" t="str">
        <f t="shared" si="2"/>
        <v/>
      </c>
      <c r="H18" s="5" t="str">
        <f t="shared" si="2"/>
        <v/>
      </c>
      <c r="I18" s="4"/>
      <c r="J18" s="20"/>
      <c r="K18" s="20"/>
      <c r="L18" s="19"/>
      <c r="M18" s="19"/>
      <c r="N18" s="19"/>
      <c r="O18" s="19"/>
      <c r="P18" s="19"/>
      <c r="Q18" s="19"/>
      <c r="T18" s="53"/>
    </row>
    <row r="19" spans="2:20" ht="14.25" hidden="1" x14ac:dyDescent="0.3">
      <c r="B19" s="5" t="str">
        <f t="shared" si="1"/>
        <v/>
      </c>
      <c r="C19" s="10" t="str">
        <f t="shared" si="2"/>
        <v/>
      </c>
      <c r="D19" s="10" t="str">
        <f t="shared" si="2"/>
        <v/>
      </c>
      <c r="E19" s="10" t="str">
        <f t="shared" si="2"/>
        <v/>
      </c>
      <c r="F19" s="10" t="str">
        <f t="shared" si="2"/>
        <v/>
      </c>
      <c r="G19" s="10" t="str">
        <f t="shared" si="2"/>
        <v/>
      </c>
      <c r="H19" s="5" t="str">
        <f t="shared" si="2"/>
        <v/>
      </c>
      <c r="I19" s="4"/>
      <c r="J19" s="20"/>
      <c r="K19" s="20"/>
      <c r="L19" s="19"/>
      <c r="M19" s="19"/>
      <c r="N19" s="19"/>
      <c r="O19" s="19"/>
      <c r="P19" s="19"/>
      <c r="Q19" s="19"/>
      <c r="T19" s="53"/>
    </row>
    <row r="20" spans="2:20" ht="13.5" hidden="1" x14ac:dyDescent="0.25">
      <c r="B20" s="3"/>
      <c r="C20" s="3"/>
      <c r="D20" s="3"/>
      <c r="E20" s="3"/>
      <c r="F20" s="3"/>
      <c r="G20" s="3"/>
      <c r="H20" s="3"/>
      <c r="I20" s="3"/>
      <c r="J20" s="20"/>
      <c r="K20" s="20"/>
      <c r="L20" s="19"/>
      <c r="M20" s="19"/>
      <c r="N20" s="19"/>
      <c r="O20" s="19"/>
      <c r="P20" s="19"/>
      <c r="Q20" s="19"/>
      <c r="T20" s="32"/>
    </row>
    <row r="21" spans="2:20" s="3" customFormat="1" ht="17.25" hidden="1" customHeight="1" x14ac:dyDescent="0.3">
      <c r="B21" s="51">
        <f>DATE(year,8,1)</f>
        <v>45870</v>
      </c>
      <c r="C21" s="52"/>
      <c r="D21" s="52"/>
      <c r="E21" s="52"/>
      <c r="F21" s="52"/>
      <c r="G21" s="52"/>
      <c r="H21" s="52"/>
      <c r="I21" s="6"/>
      <c r="J21" s="50" t="s">
        <v>10</v>
      </c>
      <c r="K21" s="50"/>
      <c r="L21" s="30"/>
      <c r="M21" s="30"/>
      <c r="N21" s="30"/>
      <c r="O21" s="30"/>
      <c r="P21" s="30"/>
      <c r="Q21" s="30"/>
      <c r="T21" s="53" t="s">
        <v>24</v>
      </c>
    </row>
    <row r="22" spans="2:20" s="17" customFormat="1" ht="14.25" hidden="1" x14ac:dyDescent="0.3">
      <c r="B22" s="13" t="str">
        <f>CHOOSE(1+MOD(startday+1-2,7),"Su","M","Tu","W","Th","F","Sa")</f>
        <v>Su</v>
      </c>
      <c r="C22" s="14" t="str">
        <f>CHOOSE(1+MOD(startday+2-2,7),"Su","M","Tu","W","Th","F","Sa")</f>
        <v>M</v>
      </c>
      <c r="D22" s="14" t="str">
        <f>CHOOSE(1+MOD(startday+3-2,7),"Su","M","Tu","W","Th","F","Sa")</f>
        <v>Tu</v>
      </c>
      <c r="E22" s="14" t="str">
        <f>CHOOSE(1+MOD(startday+4-2,7),"Su","M","Tu","W","Th","F","Sa")</f>
        <v>W</v>
      </c>
      <c r="F22" s="14" t="str">
        <f>CHOOSE(1+MOD(startday+5-2,7),"Su","M","Tu","W","Th","F","Sa")</f>
        <v>Th</v>
      </c>
      <c r="G22" s="14" t="str">
        <f>CHOOSE(1+MOD(startday+6-2,7),"Su","M","Tu","W","Th","F","Sa")</f>
        <v>F</v>
      </c>
      <c r="H22" s="15" t="str">
        <f>CHOOSE(1+MOD(startday+7-2,7),"Su","M","Tu","W","Th","F","Sa")</f>
        <v>Sa</v>
      </c>
      <c r="I22" s="4"/>
      <c r="J22" s="20"/>
      <c r="K22" s="20"/>
      <c r="L22" s="19"/>
      <c r="M22" s="19"/>
      <c r="N22" s="19"/>
      <c r="O22" s="19"/>
      <c r="P22" s="19"/>
      <c r="Q22" s="19"/>
      <c r="T22" s="53"/>
    </row>
    <row r="23" spans="2:20" ht="14.25" hidden="1" x14ac:dyDescent="0.3">
      <c r="B23" s="5" t="str">
        <f>IF(WEEKDAY(B21,1)=$M$4,B21,"")</f>
        <v/>
      </c>
      <c r="C23" s="10" t="str">
        <f>IF(B23="",IF(WEEKDAY(B21,1)=MOD($M$4,7)+1,B21,""),B23+1)</f>
        <v/>
      </c>
      <c r="D23" s="10" t="str">
        <f>IF(C23="",IF(WEEKDAY(B21,1)=MOD($M$4+1,7)+1,B21,""),C23+1)</f>
        <v/>
      </c>
      <c r="E23" s="10" t="str">
        <f>IF(D23="",IF(WEEKDAY(B21,1)=MOD($M$4+2,7)+1,B21,""),D23+1)</f>
        <v/>
      </c>
      <c r="F23" s="10" t="str">
        <f>IF(E23="",IF(WEEKDAY(B21,1)=MOD($M$4+3,7)+1,B21,""),E23+1)</f>
        <v/>
      </c>
      <c r="G23" s="10">
        <f>IF(F23="",IF(WEEKDAY(B21,1)=MOD($M$4+4,7)+1,B21,""),F23+1)</f>
        <v>45870</v>
      </c>
      <c r="H23" s="5">
        <f>IF(G23="",IF(WEEKDAY(B21,1)=MOD($M$4+5,7)+1,B21,""),G23+1)</f>
        <v>45871</v>
      </c>
      <c r="I23" s="4"/>
      <c r="J23" s="20"/>
      <c r="K23" s="20"/>
      <c r="L23" s="19"/>
      <c r="M23" s="19"/>
      <c r="N23" s="19"/>
      <c r="O23" s="19"/>
      <c r="P23" s="19"/>
      <c r="Q23" s="19"/>
      <c r="T23" s="53"/>
    </row>
    <row r="24" spans="2:20" ht="14.25" hidden="1" x14ac:dyDescent="0.3">
      <c r="B24" s="5">
        <f>IF(H23="","",IF(MONTH(H23+1)&lt;&gt;MONTH(H23),"",H23+1))</f>
        <v>45872</v>
      </c>
      <c r="C24" s="10">
        <f>IF(B24="","",IF(MONTH(B24+1)&lt;&gt;MONTH(B24),"",B24+1))</f>
        <v>45873</v>
      </c>
      <c r="D24" s="10">
        <f t="shared" ref="D24:D28" si="3">IF(C24="","",IF(MONTH(C24+1)&lt;&gt;MONTH(C24),"",C24+1))</f>
        <v>45874</v>
      </c>
      <c r="E24" s="10">
        <f>IF(D24="","",IF(MONTH(D24+1)&lt;&gt;MONTH(D24),"",D24+1))</f>
        <v>45875</v>
      </c>
      <c r="F24" s="10">
        <f t="shared" ref="F24:F28" si="4">IF(E24="","",IF(MONTH(E24+1)&lt;&gt;MONTH(E24),"",E24+1))</f>
        <v>45876</v>
      </c>
      <c r="G24" s="10">
        <f t="shared" ref="G24:G28" si="5">IF(F24="","",IF(MONTH(F24+1)&lt;&gt;MONTH(F24),"",F24+1))</f>
        <v>45877</v>
      </c>
      <c r="H24" s="5">
        <f t="shared" ref="H24:H28" si="6">IF(G24="","",IF(MONTH(G24+1)&lt;&gt;MONTH(G24),"",G24+1))</f>
        <v>45878</v>
      </c>
      <c r="I24" s="4"/>
      <c r="J24" s="20"/>
      <c r="K24" s="20"/>
      <c r="L24" s="19"/>
      <c r="M24" s="19"/>
      <c r="N24" s="19"/>
      <c r="O24" s="19"/>
      <c r="P24" s="19"/>
      <c r="Q24" s="19"/>
      <c r="T24" s="53"/>
    </row>
    <row r="25" spans="2:20" ht="14.25" hidden="1" x14ac:dyDescent="0.3">
      <c r="B25" s="5">
        <f t="shared" ref="B25:B28" si="7">IF(H24="","",IF(MONTH(H24+1)&lt;&gt;MONTH(H24),"",H24+1))</f>
        <v>45879</v>
      </c>
      <c r="C25" s="10">
        <f t="shared" ref="C25:C28" si="8">IF(B25="","",IF(MONTH(B25+1)&lt;&gt;MONTH(B25),"",B25+1))</f>
        <v>45880</v>
      </c>
      <c r="D25" s="10">
        <f t="shared" si="3"/>
        <v>45881</v>
      </c>
      <c r="E25" s="10">
        <f t="shared" ref="E25:E28" si="9">IF(D25="","",IF(MONTH(D25+1)&lt;&gt;MONTH(D25),"",D25+1))</f>
        <v>45882</v>
      </c>
      <c r="F25" s="10">
        <f t="shared" si="4"/>
        <v>45883</v>
      </c>
      <c r="G25" s="10">
        <f t="shared" si="5"/>
        <v>45884</v>
      </c>
      <c r="H25" s="5">
        <f t="shared" si="6"/>
        <v>45885</v>
      </c>
      <c r="I25" s="4"/>
      <c r="J25" s="20"/>
      <c r="K25" s="20"/>
      <c r="L25" s="19"/>
      <c r="M25" s="19"/>
      <c r="N25" s="19"/>
      <c r="O25" s="19"/>
      <c r="P25" s="19"/>
      <c r="Q25" s="19"/>
      <c r="T25" s="32"/>
    </row>
    <row r="26" spans="2:20" ht="14.25" hidden="1" x14ac:dyDescent="0.3">
      <c r="B26" s="5">
        <f t="shared" si="7"/>
        <v>45886</v>
      </c>
      <c r="C26" s="10">
        <f t="shared" si="8"/>
        <v>45887</v>
      </c>
      <c r="D26" s="10">
        <f t="shared" si="3"/>
        <v>45888</v>
      </c>
      <c r="E26" s="10">
        <f t="shared" si="9"/>
        <v>45889</v>
      </c>
      <c r="F26" s="10">
        <f t="shared" si="4"/>
        <v>45890</v>
      </c>
      <c r="G26" s="10">
        <f t="shared" si="5"/>
        <v>45891</v>
      </c>
      <c r="H26" s="5">
        <f t="shared" si="6"/>
        <v>45892</v>
      </c>
      <c r="I26" s="4"/>
      <c r="J26" s="20"/>
      <c r="K26" s="20"/>
      <c r="L26" s="19"/>
      <c r="M26" s="19"/>
      <c r="N26" s="19"/>
      <c r="O26" s="19"/>
      <c r="P26" s="19"/>
      <c r="Q26" s="19"/>
      <c r="T26" s="32"/>
    </row>
    <row r="27" spans="2:20" ht="14.25" hidden="1" x14ac:dyDescent="0.3">
      <c r="B27" s="5">
        <f t="shared" si="7"/>
        <v>45893</v>
      </c>
      <c r="C27" s="10">
        <f t="shared" si="8"/>
        <v>45894</v>
      </c>
      <c r="D27" s="10">
        <f t="shared" si="3"/>
        <v>45895</v>
      </c>
      <c r="E27" s="10">
        <f t="shared" si="9"/>
        <v>45896</v>
      </c>
      <c r="F27" s="10">
        <f t="shared" si="4"/>
        <v>45897</v>
      </c>
      <c r="G27" s="10">
        <f t="shared" si="5"/>
        <v>45898</v>
      </c>
      <c r="H27" s="5">
        <f t="shared" si="6"/>
        <v>45899</v>
      </c>
      <c r="I27" s="4"/>
      <c r="J27" s="20"/>
      <c r="K27" s="20"/>
      <c r="L27" s="19"/>
      <c r="M27" s="19"/>
      <c r="N27" s="19"/>
      <c r="O27" s="19"/>
      <c r="P27" s="19"/>
      <c r="Q27" s="19"/>
      <c r="T27" s="32"/>
    </row>
    <row r="28" spans="2:20" ht="14.25" hidden="1" x14ac:dyDescent="0.3">
      <c r="B28" s="5">
        <f t="shared" si="7"/>
        <v>45900</v>
      </c>
      <c r="C28" s="10" t="str">
        <f t="shared" si="8"/>
        <v/>
      </c>
      <c r="D28" s="10" t="str">
        <f t="shared" si="3"/>
        <v/>
      </c>
      <c r="E28" s="10" t="str">
        <f t="shared" si="9"/>
        <v/>
      </c>
      <c r="F28" s="10" t="str">
        <f t="shared" si="4"/>
        <v/>
      </c>
      <c r="G28" s="10" t="str">
        <f t="shared" si="5"/>
        <v/>
      </c>
      <c r="H28" s="5" t="str">
        <f t="shared" si="6"/>
        <v/>
      </c>
      <c r="I28" s="4"/>
      <c r="J28" s="20"/>
      <c r="K28" s="20"/>
      <c r="L28" s="19"/>
      <c r="M28" s="19"/>
      <c r="N28" s="19"/>
      <c r="O28" s="19"/>
      <c r="P28" s="19"/>
      <c r="Q28" s="19"/>
      <c r="T28" s="32"/>
    </row>
    <row r="29" spans="2:20" ht="13.5" hidden="1" x14ac:dyDescent="0.25">
      <c r="B29" s="3"/>
      <c r="C29" s="3"/>
      <c r="D29" s="3"/>
      <c r="E29" s="3"/>
      <c r="F29" s="3"/>
      <c r="G29" s="3"/>
      <c r="H29" s="3"/>
      <c r="I29" s="3"/>
      <c r="J29" s="20"/>
      <c r="K29" s="20"/>
      <c r="L29" s="19"/>
      <c r="M29" s="19"/>
      <c r="N29" s="19"/>
      <c r="O29" s="19"/>
      <c r="P29" s="19"/>
      <c r="Q29" s="19"/>
      <c r="T29" s="32"/>
    </row>
    <row r="30" spans="2:20" s="3" customFormat="1" ht="17.25" x14ac:dyDescent="0.3">
      <c r="B30" s="51">
        <f>DATE(year,9,1)</f>
        <v>45901</v>
      </c>
      <c r="C30" s="52"/>
      <c r="D30" s="52"/>
      <c r="E30" s="52"/>
      <c r="F30" s="52"/>
      <c r="G30" s="52"/>
      <c r="H30" s="52"/>
      <c r="J30" s="50" t="s">
        <v>11</v>
      </c>
      <c r="K30" s="50"/>
      <c r="L30" s="30"/>
      <c r="M30" s="30"/>
      <c r="N30" s="30"/>
      <c r="O30" s="30"/>
      <c r="P30" s="30"/>
      <c r="Q30" s="30"/>
      <c r="T30" s="53" t="s">
        <v>25</v>
      </c>
    </row>
    <row r="31" spans="2:20" s="17" customFormat="1" ht="14.25" x14ac:dyDescent="0.3">
      <c r="B31" s="13" t="str">
        <f>CHOOSE(1+MOD(startday+1-2,7),"Su","M","Tu","W","Th","F","Sa")</f>
        <v>Su</v>
      </c>
      <c r="C31" s="14" t="str">
        <f>CHOOSE(1+MOD(startday+2-2,7),"Su","M","Tu","W","Th","F","Sa")</f>
        <v>M</v>
      </c>
      <c r="D31" s="14" t="str">
        <f>CHOOSE(1+MOD(startday+3-2,7),"Su","M","Tu","W","Th","F","Sa")</f>
        <v>Tu</v>
      </c>
      <c r="E31" s="14" t="str">
        <f>CHOOSE(1+MOD(startday+4-2,7),"Su","M","Tu","W","Th","F","Sa")</f>
        <v>W</v>
      </c>
      <c r="F31" s="14" t="str">
        <f>CHOOSE(1+MOD(startday+5-2,7),"Su","M","Tu","W","Th","F","Sa")</f>
        <v>Th</v>
      </c>
      <c r="G31" s="14" t="str">
        <f>CHOOSE(1+MOD(startday+6-2,7),"Su","M","Tu","W","Th","F","Sa")</f>
        <v>F</v>
      </c>
      <c r="H31" s="15" t="str">
        <f>CHOOSE(1+MOD(startday+7-2,7),"Su","M","Tu","W","Th","F","Sa")</f>
        <v>Sa</v>
      </c>
      <c r="I31" s="4"/>
      <c r="J31" s="43"/>
      <c r="M31" s="19"/>
      <c r="N31" s="19"/>
      <c r="O31" s="19"/>
      <c r="P31" s="19"/>
      <c r="Q31" s="19"/>
      <c r="T31" s="53"/>
    </row>
    <row r="32" spans="2:20" ht="14.25" x14ac:dyDescent="0.3">
      <c r="B32" s="5" t="str">
        <f>IF(WEEKDAY(B30,1)=$M$4,B30,"")</f>
        <v/>
      </c>
      <c r="C32" s="10">
        <f>IF(B32="",IF(WEEKDAY(B30,1)=MOD($M$4,7)+1,B30,""),B32+1)</f>
        <v>45901</v>
      </c>
      <c r="D32" s="10">
        <f>IF(C32="",IF(WEEKDAY(B30,1)=MOD($M$4+1,7)+1,B30,""),C32+1)</f>
        <v>45902</v>
      </c>
      <c r="E32" s="10">
        <f>IF(D32="",IF(WEEKDAY(B30,1)=MOD($M$4+2,7)+1,B30,""),D32+1)</f>
        <v>45903</v>
      </c>
      <c r="F32" s="10">
        <f>IF(E32="",IF(WEEKDAY(B30,1)=MOD($M$4+3,7)+1,B30,""),E32+1)</f>
        <v>45904</v>
      </c>
      <c r="G32" s="10">
        <f>IF(F32="",IF(WEEKDAY(B30,1)=MOD($M$4+4,7)+1,B30,""),F32+1)</f>
        <v>45905</v>
      </c>
      <c r="H32" s="5">
        <f>IF(G32="",IF(WEEKDAY(B30,1)=MOD($M$4+5,7)+1,B30,""),G32+1)</f>
        <v>45906</v>
      </c>
      <c r="I32" s="3"/>
      <c r="L32" s="19"/>
      <c r="M32" s="19"/>
      <c r="N32" s="19"/>
      <c r="O32" s="19"/>
      <c r="P32" s="19"/>
      <c r="Q32" s="19"/>
      <c r="T32" s="53"/>
    </row>
    <row r="33" spans="2:20" ht="14.25" x14ac:dyDescent="0.3">
      <c r="B33" s="5">
        <f>IF(H32="","",IF(MONTH(H32+1)&lt;&gt;MONTH(H32),"",H32+1))</f>
        <v>45907</v>
      </c>
      <c r="C33" s="10">
        <f>IF(B33="","",IF(MONTH(B33+1)&lt;&gt;MONTH(B33),"",B33+1))</f>
        <v>45908</v>
      </c>
      <c r="D33" s="10">
        <f t="shared" ref="D33:D37" si="10">IF(C33="","",IF(MONTH(C33+1)&lt;&gt;MONTH(C33),"",C33+1))</f>
        <v>45909</v>
      </c>
      <c r="E33" s="10">
        <f>IF(D33="","",IF(MONTH(D33+1)&lt;&gt;MONTH(D33),"",D33+1))</f>
        <v>45910</v>
      </c>
      <c r="F33" s="10">
        <f t="shared" ref="F33:F37" si="11">IF(E33="","",IF(MONTH(E33+1)&lt;&gt;MONTH(E33),"",E33+1))</f>
        <v>45911</v>
      </c>
      <c r="G33" s="10">
        <f t="shared" ref="G33:G37" si="12">IF(F33="","",IF(MONTH(F33+1)&lt;&gt;MONTH(F33),"",F33+1))</f>
        <v>45912</v>
      </c>
      <c r="H33" s="5">
        <f t="shared" ref="H33:H37" si="13">IF(G33="","",IF(MONTH(G33+1)&lt;&gt;MONTH(G33),"",G33+1))</f>
        <v>45913</v>
      </c>
      <c r="I33" s="3"/>
      <c r="J33" s="43"/>
      <c r="K33" s="40"/>
      <c r="L33" s="19"/>
      <c r="M33" s="19"/>
      <c r="N33" s="19"/>
      <c r="O33" s="19"/>
      <c r="P33" s="19"/>
      <c r="Q33" s="19"/>
      <c r="T33" s="53"/>
    </row>
    <row r="34" spans="2:20" ht="14.25" x14ac:dyDescent="0.3">
      <c r="B34" s="5">
        <f t="shared" ref="B34:B37" si="14">IF(H33="","",IF(MONTH(H33+1)&lt;&gt;MONTH(H33),"",H33+1))</f>
        <v>45914</v>
      </c>
      <c r="C34" s="10">
        <f t="shared" ref="C34:C37" si="15">IF(B34="","",IF(MONTH(B34+1)&lt;&gt;MONTH(B34),"",B34+1))</f>
        <v>45915</v>
      </c>
      <c r="D34" s="10">
        <f t="shared" si="10"/>
        <v>45916</v>
      </c>
      <c r="E34" s="10">
        <f t="shared" ref="E34:E37" si="16">IF(D34="","",IF(MONTH(D34+1)&lt;&gt;MONTH(D34),"",D34+1))</f>
        <v>45917</v>
      </c>
      <c r="F34" s="10">
        <f t="shared" si="11"/>
        <v>45918</v>
      </c>
      <c r="G34" s="10">
        <f t="shared" si="12"/>
        <v>45919</v>
      </c>
      <c r="H34" s="5">
        <f t="shared" si="13"/>
        <v>45920</v>
      </c>
      <c r="I34" s="3"/>
      <c r="J34" s="43"/>
      <c r="K34" s="40"/>
      <c r="L34" s="19"/>
      <c r="M34" s="19"/>
      <c r="N34" s="19"/>
      <c r="O34" s="19"/>
      <c r="P34" s="19"/>
      <c r="Q34" s="19"/>
      <c r="T34" s="53"/>
    </row>
    <row r="35" spans="2:20" ht="14.25" x14ac:dyDescent="0.3">
      <c r="B35" s="5">
        <f t="shared" si="14"/>
        <v>45921</v>
      </c>
      <c r="C35" s="10">
        <f t="shared" si="15"/>
        <v>45922</v>
      </c>
      <c r="D35" s="10">
        <f t="shared" si="10"/>
        <v>45923</v>
      </c>
      <c r="E35" s="10">
        <f t="shared" si="16"/>
        <v>45924</v>
      </c>
      <c r="F35" s="10">
        <f t="shared" si="11"/>
        <v>45925</v>
      </c>
      <c r="G35" s="10">
        <f t="shared" si="12"/>
        <v>45926</v>
      </c>
      <c r="H35" s="5">
        <f t="shared" si="13"/>
        <v>45927</v>
      </c>
      <c r="I35" s="3"/>
      <c r="J35" s="43"/>
      <c r="K35" s="40"/>
      <c r="L35" s="19"/>
      <c r="M35" s="19"/>
      <c r="N35" s="19"/>
      <c r="O35" s="19"/>
      <c r="P35" s="19"/>
      <c r="Q35" s="19"/>
      <c r="T35" s="32"/>
    </row>
    <row r="36" spans="2:20" ht="14.25" x14ac:dyDescent="0.3">
      <c r="B36" s="5">
        <f t="shared" si="14"/>
        <v>45928</v>
      </c>
      <c r="C36" s="10">
        <f t="shared" si="15"/>
        <v>45929</v>
      </c>
      <c r="D36" s="46">
        <f t="shared" si="10"/>
        <v>45930</v>
      </c>
      <c r="E36" s="10" t="str">
        <f t="shared" si="16"/>
        <v/>
      </c>
      <c r="F36" s="47" t="str">
        <f t="shared" si="11"/>
        <v/>
      </c>
      <c r="G36" s="10" t="str">
        <f t="shared" si="12"/>
        <v/>
      </c>
      <c r="H36" s="5" t="str">
        <f t="shared" si="13"/>
        <v/>
      </c>
      <c r="I36" s="3"/>
      <c r="J36" s="40"/>
      <c r="K36" s="49"/>
      <c r="L36" s="19"/>
      <c r="M36" s="19"/>
      <c r="N36" s="19"/>
      <c r="O36" s="19"/>
      <c r="P36" s="19"/>
      <c r="Q36" s="19"/>
      <c r="T36" s="32"/>
    </row>
    <row r="37" spans="2:20" ht="14.25" x14ac:dyDescent="0.3">
      <c r="B37" s="5" t="str">
        <f t="shared" si="14"/>
        <v/>
      </c>
      <c r="C37" s="10" t="str">
        <f t="shared" si="15"/>
        <v/>
      </c>
      <c r="D37" s="10" t="str">
        <f t="shared" si="10"/>
        <v/>
      </c>
      <c r="E37" s="47" t="str">
        <f t="shared" si="16"/>
        <v/>
      </c>
      <c r="F37" s="10" t="str">
        <f t="shared" si="11"/>
        <v/>
      </c>
      <c r="G37" s="10" t="str">
        <f t="shared" si="12"/>
        <v/>
      </c>
      <c r="H37" s="5" t="str">
        <f t="shared" si="13"/>
        <v/>
      </c>
      <c r="I37" s="3"/>
      <c r="J37" s="20"/>
      <c r="K37" s="20"/>
      <c r="L37" s="19"/>
      <c r="M37" s="19"/>
      <c r="N37" s="19"/>
      <c r="O37" s="19"/>
      <c r="P37" s="19"/>
      <c r="Q37" s="19"/>
      <c r="T37" s="32"/>
    </row>
    <row r="38" spans="2:20" ht="13.5" x14ac:dyDescent="0.25">
      <c r="I38" s="3"/>
      <c r="J38" s="20"/>
      <c r="K38" s="20"/>
      <c r="L38" s="19"/>
      <c r="M38" s="19"/>
      <c r="N38" s="19"/>
      <c r="O38" s="19"/>
      <c r="P38" s="19"/>
      <c r="Q38" s="19"/>
      <c r="T38" s="32"/>
    </row>
    <row r="39" spans="2:20" s="3" customFormat="1" ht="17.25" customHeight="1" x14ac:dyDescent="0.3">
      <c r="B39" s="51">
        <f>DATE(year,10,1)</f>
        <v>45931</v>
      </c>
      <c r="C39" s="52"/>
      <c r="D39" s="52"/>
      <c r="E39" s="52"/>
      <c r="F39" s="52"/>
      <c r="G39" s="52"/>
      <c r="H39" s="52"/>
      <c r="J39" s="50" t="s">
        <v>12</v>
      </c>
      <c r="K39" s="50"/>
      <c r="L39" s="30"/>
      <c r="M39" s="30"/>
      <c r="N39" s="30"/>
      <c r="O39" s="30"/>
      <c r="P39" s="30"/>
      <c r="Q39" s="30"/>
      <c r="T39" s="36"/>
    </row>
    <row r="40" spans="2:20" ht="13.5" x14ac:dyDescent="0.25">
      <c r="B40" s="8" t="str">
        <f>CHOOSE(1+MOD(startday+1-2,7),"Su","M","Tu","W","Th","F","Sa")</f>
        <v>Su</v>
      </c>
      <c r="C40" s="7" t="str">
        <f>CHOOSE(1+MOD(startday+2-2,7),"Su","M","Tu","W","Th","F","Sa")</f>
        <v>M</v>
      </c>
      <c r="D40" s="7" t="str">
        <f>CHOOSE(1+MOD(startday+3-2,7),"Su","M","Tu","W","Th","F","Sa")</f>
        <v>Tu</v>
      </c>
      <c r="E40" s="7" t="str">
        <f>CHOOSE(1+MOD(startday+4-2,7),"Su","M","Tu","W","Th","F","Sa")</f>
        <v>W</v>
      </c>
      <c r="F40" s="7" t="str">
        <f>CHOOSE(1+MOD(startday+5-2,7),"Su","M","Tu","W","Th","F","Sa")</f>
        <v>Th</v>
      </c>
      <c r="G40" s="7" t="str">
        <f>CHOOSE(1+MOD(startday+6-2,7),"Su","M","Tu","W","Th","F","Sa")</f>
        <v>F</v>
      </c>
      <c r="H40" s="9" t="str">
        <f>CHOOSE(1+MOD(startday+7-2,7),"Su","M","Tu","W","Th","F","Sa")</f>
        <v>Sa</v>
      </c>
      <c r="L40" s="19"/>
      <c r="M40" s="19"/>
      <c r="N40" s="19"/>
      <c r="O40" s="19"/>
      <c r="P40" s="19"/>
      <c r="Q40" s="19"/>
      <c r="T40" s="32"/>
    </row>
    <row r="41" spans="2:20" ht="14.25" x14ac:dyDescent="0.3">
      <c r="B41" s="5" t="str">
        <f>IF(WEEKDAY(B39,1)=$M$4,B39,"")</f>
        <v/>
      </c>
      <c r="C41" s="10" t="str">
        <f>IF(B41="",IF(WEEKDAY(B39,1)=MOD($M$4,7)+1,B39,""),B41+1)</f>
        <v/>
      </c>
      <c r="D41" s="10" t="str">
        <f>IF(C41="",IF(WEEKDAY(B39,1)=MOD($M$4+1,7)+1,B39,""),C41+1)</f>
        <v/>
      </c>
      <c r="E41" s="10">
        <f>IF(D41="",IF(WEEKDAY(B39,1)=MOD($M$4+2,7)+1,B39,""),D41+1)</f>
        <v>45931</v>
      </c>
      <c r="F41" s="39">
        <f>IF(E41="",IF(WEEKDAY(B39,1)=MOD($M$4+3,7)+1,B39,""),E41+1)</f>
        <v>45932</v>
      </c>
      <c r="G41" s="10">
        <f>IF(F41="",IF(WEEKDAY(B39,1)=MOD($M$4+4,7)+1,B39,""),F41+1)</f>
        <v>45933</v>
      </c>
      <c r="H41" s="5">
        <f>IF(G41="",IF(WEEKDAY(B39,1)=MOD($M$4+5,7)+1,B39,""),G41+1)</f>
        <v>45934</v>
      </c>
      <c r="J41" s="43">
        <v>2</v>
      </c>
      <c r="K41" s="40" t="s">
        <v>41</v>
      </c>
      <c r="L41" s="19"/>
      <c r="M41" s="19"/>
      <c r="N41" s="19"/>
      <c r="O41" s="19"/>
      <c r="P41" s="19"/>
      <c r="Q41" s="19"/>
      <c r="T41" s="32"/>
    </row>
    <row r="42" spans="2:20" ht="14.25" x14ac:dyDescent="0.3">
      <c r="B42" s="5">
        <f>IF(H41="","",IF(MONTH(H41+1)&lt;&gt;MONTH(H41),"",H41+1))</f>
        <v>45935</v>
      </c>
      <c r="C42" s="10">
        <f>IF(B42="","",IF(MONTH(B42+1)&lt;&gt;MONTH(B42),"",B42+1))</f>
        <v>45936</v>
      </c>
      <c r="D42" s="10">
        <f t="shared" ref="D42:D46" si="17">IF(C42="","",IF(MONTH(C42+1)&lt;&gt;MONTH(C42),"",C42+1))</f>
        <v>45937</v>
      </c>
      <c r="E42" s="10">
        <f>IF(D42="","",IF(MONTH(D42+1)&lt;&gt;MONTH(D42),"",D42+1))</f>
        <v>45938</v>
      </c>
      <c r="F42" s="39">
        <f t="shared" ref="F42:F46" si="18">IF(E42="","",IF(MONTH(E42+1)&lt;&gt;MONTH(E42),"",E42+1))</f>
        <v>45939</v>
      </c>
      <c r="G42" s="10">
        <f t="shared" ref="G42:G46" si="19">IF(F42="","",IF(MONTH(F42+1)&lt;&gt;MONTH(F42),"",F42+1))</f>
        <v>45940</v>
      </c>
      <c r="H42" s="5">
        <f t="shared" ref="H42:H46" si="20">IF(G42="","",IF(MONTH(G42+1)&lt;&gt;MONTH(G42),"",G42+1))</f>
        <v>45941</v>
      </c>
      <c r="J42" s="43">
        <v>9</v>
      </c>
      <c r="K42" s="40" t="s">
        <v>30</v>
      </c>
      <c r="L42" s="19"/>
      <c r="M42" s="19"/>
      <c r="N42" s="19"/>
      <c r="O42" s="19"/>
      <c r="P42" s="19"/>
      <c r="Q42" s="19"/>
      <c r="T42" s="32"/>
    </row>
    <row r="43" spans="2:20" ht="14.25" x14ac:dyDescent="0.3">
      <c r="B43" s="5">
        <f t="shared" ref="B43:B45" si="21">IF(H42="","",IF(MONTH(H42+1)&lt;&gt;MONTH(H42),"",H42+1))</f>
        <v>45942</v>
      </c>
      <c r="C43" s="10">
        <f t="shared" ref="C43:C46" si="22">IF(B43="","",IF(MONTH(B43+1)&lt;&gt;MONTH(B43),"",B43+1))</f>
        <v>45943</v>
      </c>
      <c r="D43" s="10">
        <f t="shared" si="17"/>
        <v>45944</v>
      </c>
      <c r="E43" s="10">
        <f t="shared" ref="E43:E46" si="23">IF(D43="","",IF(MONTH(D43+1)&lt;&gt;MONTH(D43),"",D43+1))</f>
        <v>45945</v>
      </c>
      <c r="F43" s="39">
        <f t="shared" si="18"/>
        <v>45946</v>
      </c>
      <c r="G43" s="10">
        <f t="shared" si="19"/>
        <v>45947</v>
      </c>
      <c r="H43" s="5">
        <f t="shared" si="20"/>
        <v>45948</v>
      </c>
      <c r="J43" s="43">
        <v>16</v>
      </c>
      <c r="K43" s="40" t="s">
        <v>30</v>
      </c>
      <c r="L43" s="19"/>
      <c r="M43" s="19"/>
      <c r="N43" s="19"/>
      <c r="O43" s="19"/>
      <c r="P43" s="19"/>
      <c r="Q43" s="19"/>
    </row>
    <row r="44" spans="2:20" ht="15" thickBot="1" x14ac:dyDescent="0.35">
      <c r="B44" s="5">
        <f t="shared" si="21"/>
        <v>45949</v>
      </c>
      <c r="C44" s="10">
        <f t="shared" si="22"/>
        <v>45950</v>
      </c>
      <c r="D44" s="10">
        <f t="shared" si="17"/>
        <v>45951</v>
      </c>
      <c r="E44" s="10">
        <f t="shared" si="23"/>
        <v>45952</v>
      </c>
      <c r="F44" s="39">
        <f t="shared" si="18"/>
        <v>45953</v>
      </c>
      <c r="G44" s="10">
        <f t="shared" si="19"/>
        <v>45954</v>
      </c>
      <c r="H44" s="5">
        <f t="shared" si="20"/>
        <v>45955</v>
      </c>
      <c r="J44" s="43">
        <v>23</v>
      </c>
      <c r="K44" s="40" t="s">
        <v>30</v>
      </c>
      <c r="L44" s="19"/>
      <c r="M44" s="19"/>
      <c r="N44" s="19"/>
      <c r="O44" s="19"/>
      <c r="P44" s="19"/>
      <c r="Q44" s="19"/>
    </row>
    <row r="45" spans="2:20" ht="15.75" thickTop="1" thickBot="1" x14ac:dyDescent="0.35">
      <c r="B45" s="42">
        <f t="shared" si="21"/>
        <v>45956</v>
      </c>
      <c r="C45" s="10">
        <f t="shared" si="22"/>
        <v>45957</v>
      </c>
      <c r="D45" s="10">
        <f t="shared" si="17"/>
        <v>45958</v>
      </c>
      <c r="E45" s="10">
        <f t="shared" si="23"/>
        <v>45959</v>
      </c>
      <c r="F45" s="48">
        <f t="shared" si="18"/>
        <v>45960</v>
      </c>
      <c r="G45" s="10">
        <f t="shared" si="19"/>
        <v>45961</v>
      </c>
      <c r="H45" s="5" t="str">
        <f t="shared" si="20"/>
        <v/>
      </c>
      <c r="J45" s="44">
        <v>30</v>
      </c>
      <c r="K45" s="49" t="s">
        <v>31</v>
      </c>
      <c r="L45" s="19"/>
      <c r="M45" s="19"/>
      <c r="N45" s="19"/>
      <c r="O45" s="19"/>
      <c r="P45" s="19"/>
      <c r="Q45" s="19"/>
    </row>
    <row r="46" spans="2:20" ht="15" thickTop="1" x14ac:dyDescent="0.3">
      <c r="B46" s="5" t="str">
        <f>IF(H45="","",IF(MONTH(H45+1)&lt;&gt;MONTH(H45),"",H45+1))</f>
        <v/>
      </c>
      <c r="C46" s="41" t="str">
        <f t="shared" si="22"/>
        <v/>
      </c>
      <c r="D46" s="10" t="str">
        <f t="shared" si="17"/>
        <v/>
      </c>
      <c r="E46" s="10" t="str">
        <f t="shared" si="23"/>
        <v/>
      </c>
      <c r="F46" s="10" t="str">
        <f t="shared" si="18"/>
        <v/>
      </c>
      <c r="G46" s="10" t="str">
        <f t="shared" si="19"/>
        <v/>
      </c>
      <c r="H46" s="5" t="str">
        <f t="shared" si="20"/>
        <v/>
      </c>
      <c r="J46" s="20"/>
      <c r="K46" s="20"/>
      <c r="L46" s="19"/>
      <c r="M46" s="19"/>
      <c r="N46" s="19"/>
      <c r="O46" s="19"/>
      <c r="P46" s="19"/>
      <c r="Q46" s="19"/>
    </row>
    <row r="47" spans="2:20" ht="13.5" x14ac:dyDescent="0.25">
      <c r="B47" s="3"/>
      <c r="C47" s="3"/>
      <c r="D47" s="3"/>
      <c r="E47" s="3"/>
      <c r="F47" s="3"/>
      <c r="G47" s="3"/>
      <c r="H47" s="3"/>
      <c r="J47" s="20"/>
      <c r="K47" s="20"/>
      <c r="L47" s="19"/>
      <c r="M47" s="19"/>
      <c r="N47" s="19"/>
      <c r="O47" s="19"/>
      <c r="P47" s="19"/>
      <c r="Q47" s="19"/>
    </row>
    <row r="48" spans="2:20" s="3" customFormat="1" ht="17.25" x14ac:dyDescent="0.3">
      <c r="B48" s="51">
        <f>DATE(year,11,1)</f>
        <v>45962</v>
      </c>
      <c r="C48" s="52"/>
      <c r="D48" s="52"/>
      <c r="E48" s="52"/>
      <c r="F48" s="52"/>
      <c r="G48" s="52"/>
      <c r="H48" s="52"/>
      <c r="J48" s="50" t="s">
        <v>13</v>
      </c>
      <c r="K48" s="50"/>
      <c r="L48" s="30"/>
      <c r="M48" s="30"/>
      <c r="N48" s="30"/>
      <c r="O48" s="30"/>
      <c r="P48" s="30"/>
      <c r="Q48" s="30"/>
    </row>
    <row r="49" spans="2:17" ht="13.5" x14ac:dyDescent="0.25">
      <c r="B49" s="8" t="str">
        <f>CHOOSE(1+MOD(startday+1-2,7),"Su","M","Tu","W","Th","F","Sa")</f>
        <v>Su</v>
      </c>
      <c r="C49" s="7" t="str">
        <f>CHOOSE(1+MOD(startday+2-2,7),"Su","M","Tu","W","Th","F","Sa")</f>
        <v>M</v>
      </c>
      <c r="D49" s="7" t="str">
        <f>CHOOSE(1+MOD(startday+3-2,7),"Su","M","Tu","W","Th","F","Sa")</f>
        <v>Tu</v>
      </c>
      <c r="E49" s="7" t="str">
        <f>CHOOSE(1+MOD(startday+4-2,7),"Su","M","Tu","W","Th","F","Sa")</f>
        <v>W</v>
      </c>
      <c r="F49" s="7" t="str">
        <f>CHOOSE(1+MOD(startday+5-2,7),"Su","M","Tu","W","Th","F","Sa")</f>
        <v>Th</v>
      </c>
      <c r="G49" s="7" t="str">
        <f>CHOOSE(1+MOD(startday+6-2,7),"Su","M","Tu","W","Th","F","Sa")</f>
        <v>F</v>
      </c>
      <c r="H49" s="9" t="str">
        <f>CHOOSE(1+MOD(startday+7-2,7),"Su","M","Tu","W","Th","F","Sa")</f>
        <v>Sa</v>
      </c>
      <c r="L49" s="19"/>
      <c r="M49" s="19"/>
      <c r="N49" s="19"/>
      <c r="O49" s="19"/>
      <c r="P49" s="19"/>
      <c r="Q49" s="19"/>
    </row>
    <row r="50" spans="2:17" ht="14.25" x14ac:dyDescent="0.3">
      <c r="B50" s="5" t="str">
        <f>IF(WEEKDAY(B48,1)=$M$4,B48,"")</f>
        <v/>
      </c>
      <c r="C50" s="10" t="str">
        <f>IF(B50="",IF(WEEKDAY(B48,1)=MOD($M$4,7)+1,B48,""),B50+1)</f>
        <v/>
      </c>
      <c r="D50" s="10" t="str">
        <f>IF(C50="",IF(WEEKDAY(B48,1)=MOD($M$4+1,7)+1,B48,""),C50+1)</f>
        <v/>
      </c>
      <c r="E50" s="10" t="str">
        <f>IF(D50="",IF(WEEKDAY(B48,1)=MOD($M$4+2,7)+1,B48,""),D50+1)</f>
        <v/>
      </c>
      <c r="F50" s="39" t="str">
        <f>IF(E50="",IF(WEEKDAY(B48,1)=MOD($M$4+3,7)+1,B48,""),E50+1)</f>
        <v/>
      </c>
      <c r="G50" s="10" t="str">
        <f>IF(F50="",IF(WEEKDAY(B48,1)=MOD($M$4+4,7)+1,B48,""),F50+1)</f>
        <v/>
      </c>
      <c r="H50" s="5">
        <f>IF(G50="",IF(WEEKDAY(B48,1)=MOD($M$4+5,7)+1,B48,""),G50+1)</f>
        <v>45962</v>
      </c>
      <c r="J50" s="43"/>
      <c r="K50" s="40"/>
      <c r="L50" s="19"/>
      <c r="M50" s="19"/>
      <c r="N50" s="19"/>
      <c r="O50" s="19"/>
      <c r="P50" s="19"/>
      <c r="Q50" s="19"/>
    </row>
    <row r="51" spans="2:17" ht="14.25" x14ac:dyDescent="0.3">
      <c r="B51" s="5">
        <f>IF(H50="","",IF(MONTH(H50+1)&lt;&gt;MONTH(H50),"",H50+1))</f>
        <v>45963</v>
      </c>
      <c r="C51" s="10">
        <f>IF(B51="","",IF(MONTH(B51+1)&lt;&gt;MONTH(B51),"",B51+1))</f>
        <v>45964</v>
      </c>
      <c r="D51" s="10">
        <f t="shared" ref="D51:D55" si="24">IF(C51="","",IF(MONTH(C51+1)&lt;&gt;MONTH(C51),"",C51+1))</f>
        <v>45965</v>
      </c>
      <c r="E51" s="10">
        <f>IF(D51="","",IF(MONTH(D51+1)&lt;&gt;MONTH(D51),"",D51+1))</f>
        <v>45966</v>
      </c>
      <c r="F51" s="39">
        <f t="shared" ref="F51:F55" si="25">IF(E51="","",IF(MONTH(E51+1)&lt;&gt;MONTH(E51),"",E51+1))</f>
        <v>45967</v>
      </c>
      <c r="G51" s="10">
        <f t="shared" ref="G51:G55" si="26">IF(F51="","",IF(MONTH(F51+1)&lt;&gt;MONTH(F51),"",F51+1))</f>
        <v>45968</v>
      </c>
      <c r="H51" s="5">
        <f t="shared" ref="H51:H55" si="27">IF(G51="","",IF(MONTH(G51+1)&lt;&gt;MONTH(G51),"",G51+1))</f>
        <v>45969</v>
      </c>
      <c r="J51" s="43">
        <v>6</v>
      </c>
      <c r="K51" s="40" t="s">
        <v>30</v>
      </c>
      <c r="L51" s="19"/>
      <c r="M51" s="19"/>
      <c r="N51" s="19"/>
      <c r="O51" s="19"/>
      <c r="P51" s="19"/>
      <c r="Q51" s="19"/>
    </row>
    <row r="52" spans="2:17" ht="15" thickBot="1" x14ac:dyDescent="0.35">
      <c r="B52" s="5">
        <f t="shared" ref="B52:B55" si="28">IF(H51="","",IF(MONTH(H51+1)&lt;&gt;MONTH(H51),"",H51+1))</f>
        <v>45970</v>
      </c>
      <c r="C52" s="10">
        <f t="shared" ref="C52:C55" si="29">IF(B52="","",IF(MONTH(B52+1)&lt;&gt;MONTH(B52),"",B52+1))</f>
        <v>45971</v>
      </c>
      <c r="D52" s="10">
        <f t="shared" si="24"/>
        <v>45972</v>
      </c>
      <c r="E52" s="10">
        <f t="shared" ref="E52:E55" si="30">IF(D52="","",IF(MONTH(D52+1)&lt;&gt;MONTH(D52),"",D52+1))</f>
        <v>45973</v>
      </c>
      <c r="F52" s="39">
        <f t="shared" si="25"/>
        <v>45974</v>
      </c>
      <c r="G52" s="10">
        <f t="shared" si="26"/>
        <v>45975</v>
      </c>
      <c r="H52" s="5">
        <f t="shared" si="27"/>
        <v>45976</v>
      </c>
      <c r="J52" s="43">
        <v>13</v>
      </c>
      <c r="K52" s="40" t="s">
        <v>30</v>
      </c>
      <c r="L52" s="19"/>
      <c r="M52" s="19"/>
      <c r="N52" s="19"/>
      <c r="O52" s="19"/>
      <c r="P52" s="19"/>
      <c r="Q52" s="19"/>
    </row>
    <row r="53" spans="2:17" ht="15.75" thickTop="1" thickBot="1" x14ac:dyDescent="0.35">
      <c r="B53" s="5">
        <f t="shared" si="28"/>
        <v>45977</v>
      </c>
      <c r="C53" s="10">
        <f t="shared" si="29"/>
        <v>45978</v>
      </c>
      <c r="D53" s="10">
        <f t="shared" si="24"/>
        <v>45979</v>
      </c>
      <c r="E53" s="10">
        <f t="shared" si="30"/>
        <v>45980</v>
      </c>
      <c r="F53" s="48">
        <f t="shared" si="25"/>
        <v>45981</v>
      </c>
      <c r="G53" s="10">
        <f t="shared" si="26"/>
        <v>45982</v>
      </c>
      <c r="H53" s="5">
        <f t="shared" si="27"/>
        <v>45983</v>
      </c>
      <c r="J53" s="44">
        <v>20</v>
      </c>
      <c r="K53" s="49" t="s">
        <v>34</v>
      </c>
      <c r="L53" s="19"/>
      <c r="M53" s="19"/>
      <c r="N53" s="19"/>
      <c r="O53" s="19"/>
      <c r="P53" s="19"/>
      <c r="Q53" s="19"/>
    </row>
    <row r="54" spans="2:17" ht="15" thickTop="1" x14ac:dyDescent="0.3">
      <c r="B54" s="5">
        <f t="shared" si="28"/>
        <v>45984</v>
      </c>
      <c r="C54" s="10">
        <f t="shared" si="29"/>
        <v>45985</v>
      </c>
      <c r="D54" s="10">
        <f t="shared" si="24"/>
        <v>45986</v>
      </c>
      <c r="E54" s="10">
        <f t="shared" si="30"/>
        <v>45987</v>
      </c>
      <c r="F54" s="10">
        <f t="shared" si="25"/>
        <v>45988</v>
      </c>
      <c r="G54" s="10">
        <f t="shared" si="26"/>
        <v>45989</v>
      </c>
      <c r="H54" s="5">
        <f t="shared" si="27"/>
        <v>45990</v>
      </c>
      <c r="J54" s="45">
        <v>27</v>
      </c>
      <c r="K54" s="40" t="s">
        <v>32</v>
      </c>
      <c r="L54" s="19"/>
      <c r="M54" s="19"/>
      <c r="N54" s="19"/>
      <c r="O54" s="19"/>
      <c r="P54" s="19"/>
      <c r="Q54" s="19"/>
    </row>
    <row r="55" spans="2:17" ht="14.25" x14ac:dyDescent="0.3">
      <c r="B55" s="5">
        <f t="shared" si="28"/>
        <v>45991</v>
      </c>
      <c r="C55" s="10" t="str">
        <f t="shared" si="29"/>
        <v/>
      </c>
      <c r="D55" s="10" t="str">
        <f t="shared" si="24"/>
        <v/>
      </c>
      <c r="E55" s="10" t="str">
        <f t="shared" si="30"/>
        <v/>
      </c>
      <c r="F55" s="10" t="str">
        <f t="shared" si="25"/>
        <v/>
      </c>
      <c r="G55" s="10" t="str">
        <f t="shared" si="26"/>
        <v/>
      </c>
      <c r="H55" s="5" t="str">
        <f t="shared" si="27"/>
        <v/>
      </c>
      <c r="J55" s="20"/>
      <c r="K55" s="20"/>
      <c r="L55" s="19"/>
      <c r="M55" s="19"/>
      <c r="N55" s="19"/>
      <c r="O55" s="19"/>
      <c r="P55" s="19"/>
      <c r="Q55" s="19"/>
    </row>
    <row r="56" spans="2:17" ht="13.5" x14ac:dyDescent="0.25">
      <c r="B56" s="3"/>
      <c r="C56" s="3"/>
      <c r="D56" s="3"/>
      <c r="E56" s="3"/>
      <c r="F56" s="3"/>
      <c r="G56" s="3"/>
      <c r="H56" s="3"/>
      <c r="J56" s="20"/>
      <c r="K56" s="20"/>
      <c r="L56" s="19"/>
      <c r="M56" s="19"/>
      <c r="N56" s="19"/>
      <c r="O56" s="19"/>
      <c r="P56" s="19"/>
      <c r="Q56" s="19"/>
    </row>
    <row r="57" spans="2:17" s="3" customFormat="1" ht="17.25" x14ac:dyDescent="0.3">
      <c r="B57" s="51">
        <f>DATE(year,12,1)</f>
        <v>45992</v>
      </c>
      <c r="C57" s="52"/>
      <c r="D57" s="52"/>
      <c r="E57" s="52"/>
      <c r="F57" s="52"/>
      <c r="G57" s="52"/>
      <c r="H57" s="52"/>
      <c r="J57" s="50" t="s">
        <v>14</v>
      </c>
      <c r="K57" s="50"/>
      <c r="L57" s="30"/>
      <c r="M57" s="30"/>
      <c r="N57" s="30"/>
      <c r="O57" s="30"/>
      <c r="P57" s="30"/>
      <c r="Q57" s="30"/>
    </row>
    <row r="58" spans="2:17" ht="13.5" x14ac:dyDescent="0.25">
      <c r="B58" s="8" t="str">
        <f>CHOOSE(1+MOD(startday+1-2,7),"Su","M","Tu","W","Th","F","Sa")</f>
        <v>Su</v>
      </c>
      <c r="C58" s="7" t="str">
        <f>CHOOSE(1+MOD(startday+2-2,7),"Su","M","Tu","W","Th","F","Sa")</f>
        <v>M</v>
      </c>
      <c r="D58" s="7" t="str">
        <f>CHOOSE(1+MOD(startday+3-2,7),"Su","M","Tu","W","Th","F","Sa")</f>
        <v>Tu</v>
      </c>
      <c r="E58" s="7" t="str">
        <f>CHOOSE(1+MOD(startday+4-2,7),"Su","M","Tu","W","Th","F","Sa")</f>
        <v>W</v>
      </c>
      <c r="F58" s="7" t="str">
        <f>CHOOSE(1+MOD(startday+5-2,7),"Su","M","Tu","W","Th","F","Sa")</f>
        <v>Th</v>
      </c>
      <c r="G58" s="7" t="str">
        <f>CHOOSE(1+MOD(startday+6-2,7),"Su","M","Tu","W","Th","F","Sa")</f>
        <v>F</v>
      </c>
      <c r="H58" s="9" t="str">
        <f>CHOOSE(1+MOD(startday+7-2,7),"Su","M","Tu","W","Th","F","Sa")</f>
        <v>Sa</v>
      </c>
      <c r="L58" s="20"/>
      <c r="M58" s="20"/>
      <c r="N58" s="20"/>
      <c r="O58" s="20"/>
      <c r="P58" s="20"/>
      <c r="Q58" s="20"/>
    </row>
    <row r="59" spans="2:17" ht="14.25" x14ac:dyDescent="0.3">
      <c r="B59" s="5" t="str">
        <f>IF(WEEKDAY(B57,1)=$M$4,B57,"")</f>
        <v/>
      </c>
      <c r="C59" s="10">
        <f>IF(B59="",IF(WEEKDAY(B57,1)=MOD($M$4,7)+1,B57,""),B59+1)</f>
        <v>45992</v>
      </c>
      <c r="D59" s="10">
        <f>IF(C59="",IF(WEEKDAY(B57,1)=MOD($M$4+1,7)+1,B57,""),C59+1)</f>
        <v>45993</v>
      </c>
      <c r="E59" s="10">
        <f>IF(D59="",IF(WEEKDAY(B57,1)=MOD($M$4+2,7)+1,B57,""),D59+1)</f>
        <v>45994</v>
      </c>
      <c r="F59" s="39">
        <f>IF(E59="",IF(WEEKDAY(B57,1)=MOD($M$4+3,7)+1,B57,""),E59+1)</f>
        <v>45995</v>
      </c>
      <c r="G59" s="10">
        <f>IF(F59="",IF(WEEKDAY(B57,1)=MOD($M$4+4,7)+1,B57,""),F59+1)</f>
        <v>45996</v>
      </c>
      <c r="H59" s="5">
        <f>IF(G59="",IF(WEEKDAY(B57,1)=MOD($M$4+5,7)+1,B57,""),G59+1)</f>
        <v>45997</v>
      </c>
      <c r="J59" s="43">
        <v>4</v>
      </c>
      <c r="K59" s="40" t="s">
        <v>30</v>
      </c>
      <c r="L59" s="20"/>
      <c r="M59" s="20"/>
      <c r="N59" s="20"/>
      <c r="O59" s="20"/>
      <c r="P59" s="20"/>
      <c r="Q59" s="20"/>
    </row>
    <row r="60" spans="2:17" ht="15" thickBot="1" x14ac:dyDescent="0.35">
      <c r="B60" s="5">
        <f>IF(H59="","",IF(MONTH(H59+1)&lt;&gt;MONTH(H59),"",H59+1))</f>
        <v>45998</v>
      </c>
      <c r="C60" s="10">
        <f>IF(B60="","",IF(MONTH(B60+1)&lt;&gt;MONTH(B60),"",B60+1))</f>
        <v>45999</v>
      </c>
      <c r="D60" s="10">
        <f t="shared" ref="D60:D64" si="31">IF(C60="","",IF(MONTH(C60+1)&lt;&gt;MONTH(C60),"",C60+1))</f>
        <v>46000</v>
      </c>
      <c r="E60" s="10">
        <f>IF(D60="","",IF(MONTH(D60+1)&lt;&gt;MONTH(D60),"",D60+1))</f>
        <v>46001</v>
      </c>
      <c r="F60" s="39">
        <f t="shared" ref="F60:F64" si="32">IF(E60="","",IF(MONTH(E60+1)&lt;&gt;MONTH(E60),"",E60+1))</f>
        <v>46002</v>
      </c>
      <c r="G60" s="10">
        <f t="shared" ref="G60:G64" si="33">IF(F60="","",IF(MONTH(F60+1)&lt;&gt;MONTH(F60),"",F60+1))</f>
        <v>46003</v>
      </c>
      <c r="H60" s="5">
        <f t="shared" ref="H60:H64" si="34">IF(G60="","",IF(MONTH(G60+1)&lt;&gt;MONTH(G60),"",G60+1))</f>
        <v>46004</v>
      </c>
      <c r="J60" s="43">
        <v>11</v>
      </c>
      <c r="K60" s="40" t="s">
        <v>30</v>
      </c>
      <c r="L60" s="20"/>
      <c r="M60" s="20"/>
      <c r="N60" s="20"/>
      <c r="O60" s="20"/>
      <c r="P60" s="20"/>
      <c r="Q60" s="20"/>
    </row>
    <row r="61" spans="2:17" ht="15.75" thickTop="1" thickBot="1" x14ac:dyDescent="0.35">
      <c r="B61" s="5">
        <f t="shared" ref="B61:B64" si="35">IF(H60="","",IF(MONTH(H60+1)&lt;&gt;MONTH(H60),"",H60+1))</f>
        <v>46005</v>
      </c>
      <c r="C61" s="10">
        <f t="shared" ref="C61:C64" si="36">IF(B61="","",IF(MONTH(B61+1)&lt;&gt;MONTH(B61),"",B61+1))</f>
        <v>46006</v>
      </c>
      <c r="D61" s="10">
        <f t="shared" si="31"/>
        <v>46007</v>
      </c>
      <c r="E61" s="10">
        <f t="shared" ref="E61:E64" si="37">IF(D61="","",IF(MONTH(D61+1)&lt;&gt;MONTH(D61),"",D61+1))</f>
        <v>46008</v>
      </c>
      <c r="F61" s="48">
        <f t="shared" si="32"/>
        <v>46009</v>
      </c>
      <c r="G61" s="10">
        <f t="shared" si="33"/>
        <v>46010</v>
      </c>
      <c r="H61" s="5">
        <f t="shared" si="34"/>
        <v>46011</v>
      </c>
      <c r="J61" s="44">
        <v>18</v>
      </c>
      <c r="K61" s="49" t="s">
        <v>35</v>
      </c>
      <c r="L61" s="19"/>
      <c r="M61" s="19"/>
      <c r="N61" s="19"/>
      <c r="O61" s="19"/>
      <c r="P61" s="19"/>
      <c r="Q61" s="19"/>
    </row>
    <row r="62" spans="2:17" ht="15" thickTop="1" x14ac:dyDescent="0.3">
      <c r="B62" s="5">
        <f t="shared" si="35"/>
        <v>46012</v>
      </c>
      <c r="C62" s="10">
        <f t="shared" si="36"/>
        <v>46013</v>
      </c>
      <c r="D62" s="10">
        <f t="shared" si="31"/>
        <v>46014</v>
      </c>
      <c r="E62" s="10">
        <f t="shared" si="37"/>
        <v>46015</v>
      </c>
      <c r="F62" s="10">
        <f t="shared" si="32"/>
        <v>46016</v>
      </c>
      <c r="G62" s="10">
        <f t="shared" si="33"/>
        <v>46017</v>
      </c>
      <c r="H62" s="5">
        <f t="shared" si="34"/>
        <v>46018</v>
      </c>
      <c r="J62" s="45">
        <v>25</v>
      </c>
      <c r="K62" s="40" t="s">
        <v>33</v>
      </c>
      <c r="L62" s="19"/>
      <c r="M62" s="19"/>
      <c r="N62" s="19"/>
      <c r="O62" s="19"/>
      <c r="P62" s="19"/>
      <c r="Q62" s="19"/>
    </row>
    <row r="63" spans="2:17" ht="14.25" x14ac:dyDescent="0.3">
      <c r="B63" s="5">
        <f t="shared" si="35"/>
        <v>46019</v>
      </c>
      <c r="C63" s="10">
        <f t="shared" si="36"/>
        <v>46020</v>
      </c>
      <c r="D63" s="10">
        <f t="shared" si="31"/>
        <v>46021</v>
      </c>
      <c r="E63" s="10">
        <f t="shared" si="37"/>
        <v>46022</v>
      </c>
      <c r="F63" s="10" t="str">
        <f t="shared" si="32"/>
        <v/>
      </c>
      <c r="G63" s="10" t="str">
        <f t="shared" si="33"/>
        <v/>
      </c>
      <c r="H63" s="5" t="str">
        <f t="shared" si="34"/>
        <v/>
      </c>
      <c r="J63" s="45"/>
      <c r="K63" s="40"/>
      <c r="L63" s="19"/>
      <c r="M63" s="19"/>
      <c r="N63" s="19"/>
      <c r="O63" s="19"/>
      <c r="P63" s="19"/>
      <c r="Q63" s="19"/>
    </row>
    <row r="64" spans="2:17" ht="14.25" x14ac:dyDescent="0.3">
      <c r="B64" s="5" t="str">
        <f t="shared" si="35"/>
        <v/>
      </c>
      <c r="C64" s="10" t="str">
        <f t="shared" si="36"/>
        <v/>
      </c>
      <c r="D64" s="10" t="str">
        <f t="shared" si="31"/>
        <v/>
      </c>
      <c r="E64" s="10" t="str">
        <f t="shared" si="37"/>
        <v/>
      </c>
      <c r="F64" s="10" t="str">
        <f t="shared" si="32"/>
        <v/>
      </c>
      <c r="G64" s="10" t="str">
        <f t="shared" si="33"/>
        <v/>
      </c>
      <c r="H64" s="5" t="str">
        <f t="shared" si="34"/>
        <v/>
      </c>
      <c r="J64" s="20"/>
      <c r="K64" s="20"/>
      <c r="L64" s="19"/>
      <c r="M64" s="19"/>
      <c r="N64" s="19"/>
      <c r="O64" s="19"/>
      <c r="P64" s="19"/>
      <c r="Q64" s="19"/>
    </row>
    <row r="65" spans="2:17" x14ac:dyDescent="0.2">
      <c r="J65" s="20"/>
      <c r="K65" s="20"/>
      <c r="L65" s="19"/>
      <c r="M65" s="19"/>
      <c r="N65" s="19"/>
      <c r="O65" s="19"/>
      <c r="P65" s="19"/>
      <c r="Q65" s="19"/>
    </row>
    <row r="66" spans="2:17" s="3" customFormat="1" ht="17.25" x14ac:dyDescent="0.3">
      <c r="B66" s="51">
        <f>DATE(year+1,1,1)</f>
        <v>46023</v>
      </c>
      <c r="C66" s="52"/>
      <c r="D66" s="52"/>
      <c r="E66" s="52"/>
      <c r="F66" s="52"/>
      <c r="G66" s="52"/>
      <c r="H66" s="52"/>
      <c r="J66" s="50" t="s">
        <v>15</v>
      </c>
      <c r="K66" s="50"/>
      <c r="L66" s="30"/>
      <c r="M66" s="30"/>
      <c r="N66" s="30"/>
      <c r="O66" s="30"/>
      <c r="P66" s="30"/>
      <c r="Q66" s="30"/>
    </row>
    <row r="67" spans="2:17" ht="13.5" x14ac:dyDescent="0.25">
      <c r="B67" s="8" t="str">
        <f>CHOOSE(1+MOD(startday+1-2,7),"Su","M","Tu","W","Th","F","Sa")</f>
        <v>Su</v>
      </c>
      <c r="C67" s="7" t="str">
        <f>CHOOSE(1+MOD(startday+2-2,7),"Su","M","Tu","W","Th","F","Sa")</f>
        <v>M</v>
      </c>
      <c r="D67" s="7" t="str">
        <f>CHOOSE(1+MOD(startday+3-2,7),"Su","M","Tu","W","Th","F","Sa")</f>
        <v>Tu</v>
      </c>
      <c r="E67" s="7" t="str">
        <f>CHOOSE(1+MOD(startday+4-2,7),"Su","M","Tu","W","Th","F","Sa")</f>
        <v>W</v>
      </c>
      <c r="F67" s="7" t="str">
        <f>CHOOSE(1+MOD(startday+5-2,7),"Su","M","Tu","W","Th","F","Sa")</f>
        <v>Th</v>
      </c>
      <c r="G67" s="7" t="str">
        <f>CHOOSE(1+MOD(startday+6-2,7),"Su","M","Tu","W","Th","F","Sa")</f>
        <v>F</v>
      </c>
      <c r="H67" s="9" t="str">
        <f>CHOOSE(1+MOD(startday+7-2,7),"Su","M","Tu","W","Th","F","Sa")</f>
        <v>Sa</v>
      </c>
      <c r="L67" s="19"/>
      <c r="M67" s="19"/>
      <c r="N67" s="19"/>
      <c r="O67" s="19"/>
      <c r="P67" s="19"/>
      <c r="Q67" s="19"/>
    </row>
    <row r="68" spans="2:17" ht="14.25" x14ac:dyDescent="0.3">
      <c r="B68" s="5" t="str">
        <f>IF(WEEKDAY(B66,1)=$M$4,B66,"")</f>
        <v/>
      </c>
      <c r="C68" s="10" t="str">
        <f>IF(B68="",IF(WEEKDAY(B66,1)=MOD($M$4,7)+1,B66,""),B68+1)</f>
        <v/>
      </c>
      <c r="D68" s="10" t="str">
        <f>IF(C68="",IF(WEEKDAY(B66,1)=MOD($M$4+1,7)+1,B66,""),C68+1)</f>
        <v/>
      </c>
      <c r="E68" s="10" t="str">
        <f>IF(D68="",IF(WEEKDAY(B66,1)=MOD($M$4+2,7)+1,B66,""),D68+1)</f>
        <v/>
      </c>
      <c r="F68" s="10">
        <f>IF(E68="",IF(WEEKDAY(B66,1)=MOD($M$4+3,7)+1,B66,""),E68+1)</f>
        <v>46023</v>
      </c>
      <c r="G68" s="10">
        <f>IF(F68="",IF(WEEKDAY(B66,1)=MOD($M$4+4,7)+1,B66,""),F68+1)</f>
        <v>46024</v>
      </c>
      <c r="H68" s="5">
        <f>IF(G68="",IF(WEEKDAY(B66,1)=MOD($M$4+5,7)+1,B66,""),G68+1)</f>
        <v>46025</v>
      </c>
      <c r="J68" s="45">
        <v>1</v>
      </c>
      <c r="K68" s="40" t="s">
        <v>33</v>
      </c>
      <c r="L68" s="19"/>
      <c r="M68" s="19"/>
      <c r="N68" s="19"/>
      <c r="O68" s="19"/>
      <c r="P68" s="19"/>
      <c r="Q68" s="19"/>
    </row>
    <row r="69" spans="2:17" ht="14.25" x14ac:dyDescent="0.3">
      <c r="B69" s="5">
        <f>IF(H68="","",IF(MONTH(H68+1)&lt;&gt;MONTH(H68),"",H68+1))</f>
        <v>46026</v>
      </c>
      <c r="C69" s="10">
        <f>IF(B69="","",IF(MONTH(B69+1)&lt;&gt;MONTH(B69),"",B69+1))</f>
        <v>46027</v>
      </c>
      <c r="D69" s="10">
        <f t="shared" ref="D69:D73" si="38">IF(C69="","",IF(MONTH(C69+1)&lt;&gt;MONTH(C69),"",C69+1))</f>
        <v>46028</v>
      </c>
      <c r="E69" s="10">
        <f>IF(D69="","",IF(MONTH(D69+1)&lt;&gt;MONTH(D69),"",D69+1))</f>
        <v>46029</v>
      </c>
      <c r="F69" s="39">
        <f t="shared" ref="F69:F73" si="39">IF(E69="","",IF(MONTH(E69+1)&lt;&gt;MONTH(E69),"",E69+1))</f>
        <v>46030</v>
      </c>
      <c r="G69" s="10">
        <f t="shared" ref="G69:G73" si="40">IF(F69="","",IF(MONTH(F69+1)&lt;&gt;MONTH(F69),"",F69+1))</f>
        <v>46031</v>
      </c>
      <c r="H69" s="5">
        <f t="shared" ref="H69:H73" si="41">IF(G69="","",IF(MONTH(G69+1)&lt;&gt;MONTH(G69),"",G69+1))</f>
        <v>46032</v>
      </c>
      <c r="J69" s="43">
        <v>8</v>
      </c>
      <c r="K69" s="40" t="s">
        <v>30</v>
      </c>
      <c r="L69" s="19"/>
      <c r="M69" s="19"/>
      <c r="N69" s="19"/>
      <c r="O69" s="19"/>
      <c r="P69" s="19"/>
      <c r="Q69" s="19"/>
    </row>
    <row r="70" spans="2:17" ht="14.25" x14ac:dyDescent="0.3">
      <c r="B70" s="5">
        <f t="shared" ref="B70:B73" si="42">IF(H69="","",IF(MONTH(H69+1)&lt;&gt;MONTH(H69),"",H69+1))</f>
        <v>46033</v>
      </c>
      <c r="C70" s="10">
        <f t="shared" ref="C70:C73" si="43">IF(B70="","",IF(MONTH(B70+1)&lt;&gt;MONTH(B70),"",B70+1))</f>
        <v>46034</v>
      </c>
      <c r="D70" s="10">
        <f t="shared" si="38"/>
        <v>46035</v>
      </c>
      <c r="E70" s="10">
        <f t="shared" ref="E70:E73" si="44">IF(D70="","",IF(MONTH(D70+1)&lt;&gt;MONTH(D70),"",D70+1))</f>
        <v>46036</v>
      </c>
      <c r="F70" s="39">
        <f t="shared" si="39"/>
        <v>46037</v>
      </c>
      <c r="G70" s="10">
        <f t="shared" si="40"/>
        <v>46038</v>
      </c>
      <c r="H70" s="5">
        <f t="shared" si="41"/>
        <v>46039</v>
      </c>
      <c r="J70" s="43">
        <v>15</v>
      </c>
      <c r="K70" s="40" t="s">
        <v>30</v>
      </c>
      <c r="L70" s="19"/>
      <c r="M70" s="19"/>
      <c r="N70" s="19"/>
      <c r="O70" s="19"/>
      <c r="P70" s="19"/>
      <c r="Q70" s="19"/>
    </row>
    <row r="71" spans="2:17" ht="15" thickBot="1" x14ac:dyDescent="0.35">
      <c r="B71" s="5">
        <f t="shared" si="42"/>
        <v>46040</v>
      </c>
      <c r="C71" s="10">
        <f t="shared" si="43"/>
        <v>46041</v>
      </c>
      <c r="D71" s="10">
        <f t="shared" si="38"/>
        <v>46042</v>
      </c>
      <c r="E71" s="10">
        <f t="shared" si="44"/>
        <v>46043</v>
      </c>
      <c r="F71" s="39">
        <f t="shared" si="39"/>
        <v>46044</v>
      </c>
      <c r="G71" s="10">
        <f t="shared" si="40"/>
        <v>46045</v>
      </c>
      <c r="H71" s="5">
        <f t="shared" si="41"/>
        <v>46046</v>
      </c>
      <c r="J71" s="43">
        <v>22</v>
      </c>
      <c r="K71" s="40" t="s">
        <v>30</v>
      </c>
      <c r="L71" s="19"/>
      <c r="M71" s="19"/>
      <c r="N71" s="19"/>
      <c r="O71" s="19"/>
      <c r="P71" s="19"/>
      <c r="Q71" s="19"/>
    </row>
    <row r="72" spans="2:17" ht="15.75" thickTop="1" thickBot="1" x14ac:dyDescent="0.35">
      <c r="B72" s="5">
        <f t="shared" si="42"/>
        <v>46047</v>
      </c>
      <c r="C72" s="10">
        <f t="shared" si="43"/>
        <v>46048</v>
      </c>
      <c r="D72" s="10">
        <f t="shared" si="38"/>
        <v>46049</v>
      </c>
      <c r="E72" s="10">
        <f t="shared" si="44"/>
        <v>46050</v>
      </c>
      <c r="F72" s="48">
        <f t="shared" si="39"/>
        <v>46051</v>
      </c>
      <c r="G72" s="10">
        <f t="shared" si="40"/>
        <v>46052</v>
      </c>
      <c r="H72" s="5">
        <f t="shared" si="41"/>
        <v>46053</v>
      </c>
      <c r="J72" s="44">
        <v>29</v>
      </c>
      <c r="K72" s="49" t="s">
        <v>40</v>
      </c>
      <c r="L72" s="19"/>
      <c r="M72" s="19"/>
      <c r="N72" s="19"/>
      <c r="O72" s="19"/>
      <c r="P72" s="19"/>
      <c r="Q72" s="19"/>
    </row>
    <row r="73" spans="2:17" ht="15" thickTop="1" x14ac:dyDescent="0.3">
      <c r="B73" s="5" t="str">
        <f t="shared" si="42"/>
        <v/>
      </c>
      <c r="C73" s="10" t="str">
        <f t="shared" si="43"/>
        <v/>
      </c>
      <c r="D73" s="10" t="str">
        <f t="shared" si="38"/>
        <v/>
      </c>
      <c r="E73" s="10" t="str">
        <f t="shared" si="44"/>
        <v/>
      </c>
      <c r="F73" s="10" t="str">
        <f t="shared" si="39"/>
        <v/>
      </c>
      <c r="G73" s="10" t="str">
        <f t="shared" si="40"/>
        <v/>
      </c>
      <c r="H73" s="5" t="str">
        <f t="shared" si="41"/>
        <v/>
      </c>
      <c r="J73" s="20"/>
      <c r="K73" s="20"/>
      <c r="L73" s="19"/>
      <c r="M73" s="19"/>
      <c r="N73" s="19"/>
      <c r="O73" s="19"/>
      <c r="P73" s="19"/>
      <c r="Q73" s="19"/>
    </row>
    <row r="74" spans="2:17" ht="13.5" x14ac:dyDescent="0.25">
      <c r="B74" s="3"/>
      <c r="C74" s="3"/>
      <c r="D74" s="3"/>
      <c r="E74" s="3"/>
      <c r="F74" s="3"/>
      <c r="G74" s="3"/>
      <c r="H74" s="3"/>
      <c r="J74" s="20"/>
      <c r="K74" s="20"/>
      <c r="L74" s="19"/>
      <c r="M74" s="19"/>
      <c r="N74" s="19"/>
      <c r="O74" s="19"/>
      <c r="P74" s="19"/>
      <c r="Q74" s="19"/>
    </row>
    <row r="75" spans="2:17" s="3" customFormat="1" ht="17.25" x14ac:dyDescent="0.3">
      <c r="B75" s="51">
        <f>DATE(year+1,2,1)</f>
        <v>46054</v>
      </c>
      <c r="C75" s="52"/>
      <c r="D75" s="52"/>
      <c r="E75" s="52"/>
      <c r="F75" s="52"/>
      <c r="G75" s="52"/>
      <c r="H75" s="52"/>
      <c r="J75" s="50" t="s">
        <v>16</v>
      </c>
      <c r="K75" s="50"/>
      <c r="L75" s="30"/>
      <c r="M75" s="30"/>
      <c r="N75" s="30"/>
      <c r="O75" s="30"/>
      <c r="P75" s="30"/>
      <c r="Q75" s="30"/>
    </row>
    <row r="76" spans="2:17" ht="13.5" x14ac:dyDescent="0.25">
      <c r="B76" s="8" t="str">
        <f>CHOOSE(1+MOD(startday+1-2,7),"Su","M","Tu","W","Th","F","Sa")</f>
        <v>Su</v>
      </c>
      <c r="C76" s="7" t="str">
        <f>CHOOSE(1+MOD(startday+2-2,7),"Su","M","Tu","W","Th","F","Sa")</f>
        <v>M</v>
      </c>
      <c r="D76" s="7" t="str">
        <f>CHOOSE(1+MOD(startday+3-2,7),"Su","M","Tu","W","Th","F","Sa")</f>
        <v>Tu</v>
      </c>
      <c r="E76" s="7" t="str">
        <f>CHOOSE(1+MOD(startday+4-2,7),"Su","M","Tu","W","Th","F","Sa")</f>
        <v>W</v>
      </c>
      <c r="F76" s="7" t="str">
        <f>CHOOSE(1+MOD(startday+5-2,7),"Su","M","Tu","W","Th","F","Sa")</f>
        <v>Th</v>
      </c>
      <c r="G76" s="7" t="str">
        <f>CHOOSE(1+MOD(startday+6-2,7),"Su","M","Tu","W","Th","F","Sa")</f>
        <v>F</v>
      </c>
      <c r="H76" s="9" t="str">
        <f>CHOOSE(1+MOD(startday+7-2,7),"Su","M","Tu","W","Th","F","Sa")</f>
        <v>Sa</v>
      </c>
      <c r="L76" s="19"/>
      <c r="M76" s="19"/>
      <c r="N76" s="19"/>
      <c r="O76" s="19"/>
      <c r="P76" s="19"/>
      <c r="Q76" s="19"/>
    </row>
    <row r="77" spans="2:17" ht="14.25" x14ac:dyDescent="0.3">
      <c r="B77" s="5">
        <f>IF(WEEKDAY(B75,1)=$M$4,B75,"")</f>
        <v>46054</v>
      </c>
      <c r="C77" s="10">
        <f>IF(B77="",IF(WEEKDAY(B75,1)=MOD($M$4,7)+1,B75,""),B77+1)</f>
        <v>46055</v>
      </c>
      <c r="D77" s="10">
        <f>IF(C77="",IF(WEEKDAY(B75,1)=MOD($M$4+1,7)+1,B75,""),C77+1)</f>
        <v>46056</v>
      </c>
      <c r="E77" s="10">
        <f>IF(D77="",IF(WEEKDAY(B75,1)=MOD($M$4+2,7)+1,B75,""),D77+1)</f>
        <v>46057</v>
      </c>
      <c r="F77" s="39">
        <f>IF(E77="",IF(WEEKDAY(B75,1)=MOD($M$4+3,7)+1,B75,""),E77+1)</f>
        <v>46058</v>
      </c>
      <c r="G77" s="10">
        <f>IF(F77="",IF(WEEKDAY(B75,1)=MOD($M$4+4,7)+1,B75,""),F77+1)</f>
        <v>46059</v>
      </c>
      <c r="H77" s="5">
        <f>IF(G77="",IF(WEEKDAY(B75,1)=MOD($M$4+5,7)+1,B75,""),G77+1)</f>
        <v>46060</v>
      </c>
      <c r="J77" s="43">
        <v>5</v>
      </c>
      <c r="K77" s="40" t="s">
        <v>30</v>
      </c>
      <c r="L77" s="19"/>
      <c r="M77" s="19"/>
      <c r="N77" s="19"/>
      <c r="O77" s="19"/>
      <c r="P77" s="19"/>
      <c r="Q77" s="19"/>
    </row>
    <row r="78" spans="2:17" ht="14.25" x14ac:dyDescent="0.3">
      <c r="B78" s="5">
        <f>IF(H77="","",IF(MONTH(H77+1)&lt;&gt;MONTH(H77),"",H77+1))</f>
        <v>46061</v>
      </c>
      <c r="C78" s="10">
        <f>IF(B78="","",IF(MONTH(B78+1)&lt;&gt;MONTH(B78),"",B78+1))</f>
        <v>46062</v>
      </c>
      <c r="D78" s="10">
        <f t="shared" ref="D78:D82" si="45">IF(C78="","",IF(MONTH(C78+1)&lt;&gt;MONTH(C78),"",C78+1))</f>
        <v>46063</v>
      </c>
      <c r="E78" s="10">
        <f>IF(D78="","",IF(MONTH(D78+1)&lt;&gt;MONTH(D78),"",D78+1))</f>
        <v>46064</v>
      </c>
      <c r="F78" s="39">
        <f t="shared" ref="F78:F82" si="46">IF(E78="","",IF(MONTH(E78+1)&lt;&gt;MONTH(E78),"",E78+1))</f>
        <v>46065</v>
      </c>
      <c r="G78" s="10">
        <f t="shared" ref="G78:G82" si="47">IF(F78="","",IF(MONTH(F78+1)&lt;&gt;MONTH(F78),"",F78+1))</f>
        <v>46066</v>
      </c>
      <c r="H78" s="5">
        <f t="shared" ref="H78:H82" si="48">IF(G78="","",IF(MONTH(G78+1)&lt;&gt;MONTH(G78),"",G78+1))</f>
        <v>46067</v>
      </c>
      <c r="J78" s="43">
        <v>12</v>
      </c>
      <c r="K78" s="40" t="s">
        <v>30</v>
      </c>
      <c r="L78" s="19"/>
      <c r="M78" s="19"/>
      <c r="N78" s="19"/>
      <c r="O78" s="19"/>
      <c r="P78" s="19"/>
      <c r="Q78" s="19"/>
    </row>
    <row r="79" spans="2:17" ht="15" thickBot="1" x14ac:dyDescent="0.35">
      <c r="B79" s="5">
        <f t="shared" ref="B79:B82" si="49">IF(H78="","",IF(MONTH(H78+1)&lt;&gt;MONTH(H78),"",H78+1))</f>
        <v>46068</v>
      </c>
      <c r="C79" s="10">
        <f t="shared" ref="C79:C82" si="50">IF(B79="","",IF(MONTH(B79+1)&lt;&gt;MONTH(B79),"",B79+1))</f>
        <v>46069</v>
      </c>
      <c r="D79" s="10">
        <f t="shared" si="45"/>
        <v>46070</v>
      </c>
      <c r="E79" s="10">
        <f t="shared" ref="E79:E82" si="51">IF(D79="","",IF(MONTH(D79+1)&lt;&gt;MONTH(D79),"",D79+1))</f>
        <v>46071</v>
      </c>
      <c r="F79" s="39">
        <f t="shared" si="46"/>
        <v>46072</v>
      </c>
      <c r="G79" s="10">
        <f t="shared" si="47"/>
        <v>46073</v>
      </c>
      <c r="H79" s="5">
        <f t="shared" si="48"/>
        <v>46074</v>
      </c>
      <c r="J79" s="43">
        <v>19</v>
      </c>
      <c r="K79" s="40" t="s">
        <v>30</v>
      </c>
      <c r="L79" s="19"/>
      <c r="M79" s="19"/>
      <c r="N79" s="19"/>
      <c r="O79" s="19"/>
      <c r="P79" s="19"/>
      <c r="Q79" s="19"/>
    </row>
    <row r="80" spans="2:17" ht="15.75" thickTop="1" thickBot="1" x14ac:dyDescent="0.35">
      <c r="B80" s="5">
        <f t="shared" si="49"/>
        <v>46075</v>
      </c>
      <c r="C80" s="10">
        <f t="shared" si="50"/>
        <v>46076</v>
      </c>
      <c r="D80" s="10">
        <f t="shared" si="45"/>
        <v>46077</v>
      </c>
      <c r="E80" s="10">
        <f t="shared" si="51"/>
        <v>46078</v>
      </c>
      <c r="F80" s="48">
        <f t="shared" si="46"/>
        <v>46079</v>
      </c>
      <c r="G80" s="10">
        <f t="shared" si="47"/>
        <v>46080</v>
      </c>
      <c r="H80" s="5">
        <f t="shared" si="48"/>
        <v>46081</v>
      </c>
      <c r="J80" s="44">
        <v>26</v>
      </c>
      <c r="K80" s="49" t="s">
        <v>39</v>
      </c>
      <c r="L80" s="19"/>
      <c r="M80" s="19"/>
      <c r="N80" s="19"/>
      <c r="O80" s="19"/>
      <c r="P80" s="19"/>
      <c r="Q80" s="19"/>
    </row>
    <row r="81" spans="2:17" ht="15" thickTop="1" x14ac:dyDescent="0.3">
      <c r="B81" s="5" t="str">
        <f t="shared" si="49"/>
        <v/>
      </c>
      <c r="C81" s="10" t="str">
        <f t="shared" si="50"/>
        <v/>
      </c>
      <c r="D81" s="10" t="str">
        <f t="shared" si="45"/>
        <v/>
      </c>
      <c r="E81" s="10" t="str">
        <f t="shared" si="51"/>
        <v/>
      </c>
      <c r="F81" s="10" t="str">
        <f t="shared" si="46"/>
        <v/>
      </c>
      <c r="G81" s="10" t="str">
        <f t="shared" si="47"/>
        <v/>
      </c>
      <c r="H81" s="5" t="str">
        <f t="shared" si="48"/>
        <v/>
      </c>
      <c r="L81" s="19"/>
      <c r="M81" s="19"/>
      <c r="N81" s="19"/>
      <c r="O81" s="19"/>
      <c r="P81" s="19"/>
      <c r="Q81" s="19"/>
    </row>
    <row r="82" spans="2:17" ht="14.25" x14ac:dyDescent="0.3">
      <c r="B82" s="5" t="str">
        <f t="shared" si="49"/>
        <v/>
      </c>
      <c r="C82" s="10" t="str">
        <f t="shared" si="50"/>
        <v/>
      </c>
      <c r="D82" s="10" t="str">
        <f t="shared" si="45"/>
        <v/>
      </c>
      <c r="E82" s="10" t="str">
        <f t="shared" si="51"/>
        <v/>
      </c>
      <c r="F82" s="10" t="str">
        <f t="shared" si="46"/>
        <v/>
      </c>
      <c r="G82" s="10" t="str">
        <f t="shared" si="47"/>
        <v/>
      </c>
      <c r="H82" s="5" t="str">
        <f t="shared" si="48"/>
        <v/>
      </c>
      <c r="J82" s="20"/>
      <c r="K82" s="20"/>
      <c r="L82" s="19"/>
      <c r="M82" s="19"/>
      <c r="N82" s="19"/>
      <c r="O82" s="19"/>
      <c r="P82" s="19"/>
      <c r="Q82" s="19"/>
    </row>
    <row r="83" spans="2:17" ht="13.5" x14ac:dyDescent="0.25">
      <c r="B83" s="3"/>
      <c r="C83" s="3"/>
      <c r="D83" s="3"/>
      <c r="E83" s="3"/>
      <c r="F83" s="3"/>
      <c r="G83" s="3"/>
      <c r="H83" s="3"/>
      <c r="J83" s="20"/>
      <c r="K83" s="20"/>
      <c r="L83" s="19"/>
      <c r="M83" s="19"/>
      <c r="N83" s="19"/>
      <c r="O83" s="19"/>
      <c r="P83" s="19"/>
      <c r="Q83" s="19"/>
    </row>
    <row r="84" spans="2:17" s="3" customFormat="1" ht="17.25" x14ac:dyDescent="0.3">
      <c r="B84" s="51">
        <f>DATE(year+1,3,1)</f>
        <v>46082</v>
      </c>
      <c r="C84" s="52"/>
      <c r="D84" s="52"/>
      <c r="E84" s="52"/>
      <c r="F84" s="52"/>
      <c r="G84" s="52"/>
      <c r="H84" s="52"/>
      <c r="J84" s="50" t="s">
        <v>17</v>
      </c>
      <c r="K84" s="50"/>
      <c r="L84" s="30"/>
      <c r="M84" s="30"/>
      <c r="N84" s="30"/>
      <c r="O84" s="30"/>
      <c r="P84" s="30"/>
      <c r="Q84" s="30"/>
    </row>
    <row r="85" spans="2:17" ht="13.5" x14ac:dyDescent="0.25">
      <c r="B85" s="8" t="str">
        <f>CHOOSE(1+MOD(startday+1-2,7),"Su","M","Tu","W","Th","F","Sa")</f>
        <v>Su</v>
      </c>
      <c r="C85" s="7" t="str">
        <f>CHOOSE(1+MOD(startday+2-2,7),"Su","M","Tu","W","Th","F","Sa")</f>
        <v>M</v>
      </c>
      <c r="D85" s="7" t="str">
        <f>CHOOSE(1+MOD(startday+3-2,7),"Su","M","Tu","W","Th","F","Sa")</f>
        <v>Tu</v>
      </c>
      <c r="E85" s="7" t="str">
        <f>CHOOSE(1+MOD(startday+4-2,7),"Su","M","Tu","W","Th","F","Sa")</f>
        <v>W</v>
      </c>
      <c r="F85" s="7" t="str">
        <f>CHOOSE(1+MOD(startday+5-2,7),"Su","M","Tu","W","Th","F","Sa")</f>
        <v>Th</v>
      </c>
      <c r="G85" s="7" t="str">
        <f>CHOOSE(1+MOD(startday+6-2,7),"Su","M","Tu","W","Th","F","Sa")</f>
        <v>F</v>
      </c>
      <c r="H85" s="9" t="str">
        <f>CHOOSE(1+MOD(startday+7-2,7),"Su","M","Tu","W","Th","F","Sa")</f>
        <v>Sa</v>
      </c>
      <c r="L85" s="19"/>
      <c r="M85" s="19"/>
      <c r="N85" s="19"/>
      <c r="O85" s="19"/>
      <c r="P85" s="19"/>
      <c r="Q85" s="19"/>
    </row>
    <row r="86" spans="2:17" ht="14.25" x14ac:dyDescent="0.3">
      <c r="B86" s="5">
        <f>IF(WEEKDAY(B84,1)=$M$4,B84,"")</f>
        <v>46082</v>
      </c>
      <c r="C86" s="10">
        <f>IF(B86="",IF(WEEKDAY(B84,1)=MOD($M$4,7)+1,B84,""),B86+1)</f>
        <v>46083</v>
      </c>
      <c r="D86" s="10">
        <f>IF(C86="",IF(WEEKDAY(B84,1)=MOD($M$4+1,7)+1,B84,""),C86+1)</f>
        <v>46084</v>
      </c>
      <c r="E86" s="10">
        <f>IF(D86="",IF(WEEKDAY(B84,1)=MOD($M$4+2,7)+1,B84,""),D86+1)</f>
        <v>46085</v>
      </c>
      <c r="F86" s="39">
        <f>IF(E86="",IF(WEEKDAY(B84,1)=MOD($M$4+3,7)+1,B84,""),E86+1)</f>
        <v>46086</v>
      </c>
      <c r="G86" s="10">
        <f>IF(F86="",IF(WEEKDAY(B84,1)=MOD($M$4+4,7)+1,B84,""),F86+1)</f>
        <v>46087</v>
      </c>
      <c r="H86" s="5">
        <f>IF(G86="",IF(WEEKDAY(B84,1)=MOD($M$4+5,7)+1,B84,""),G86+1)</f>
        <v>46088</v>
      </c>
      <c r="J86" s="43">
        <v>5</v>
      </c>
      <c r="K86" s="40" t="s">
        <v>30</v>
      </c>
      <c r="L86" s="19"/>
      <c r="M86" s="19"/>
      <c r="N86" s="19"/>
      <c r="O86" s="19"/>
      <c r="P86" s="19"/>
      <c r="Q86" s="19"/>
    </row>
    <row r="87" spans="2:17" ht="14.25" x14ac:dyDescent="0.3">
      <c r="B87" s="5">
        <f>IF(H86="","",IF(MONTH(H86+1)&lt;&gt;MONTH(H86),"",H86+1))</f>
        <v>46089</v>
      </c>
      <c r="C87" s="10">
        <f>IF(B87="","",IF(MONTH(B87+1)&lt;&gt;MONTH(B87),"",B87+1))</f>
        <v>46090</v>
      </c>
      <c r="D87" s="10">
        <f t="shared" ref="D87:D91" si="52">IF(C87="","",IF(MONTH(C87+1)&lt;&gt;MONTH(C87),"",C87+1))</f>
        <v>46091</v>
      </c>
      <c r="E87" s="10">
        <f>IF(D87="","",IF(MONTH(D87+1)&lt;&gt;MONTH(D87),"",D87+1))</f>
        <v>46092</v>
      </c>
      <c r="F87" s="39">
        <f t="shared" ref="F87:F91" si="53">IF(E87="","",IF(MONTH(E87+1)&lt;&gt;MONTH(E87),"",E87+1))</f>
        <v>46093</v>
      </c>
      <c r="G87" s="10">
        <f t="shared" ref="G87:G91" si="54">IF(F87="","",IF(MONTH(F87+1)&lt;&gt;MONTH(F87),"",F87+1))</f>
        <v>46094</v>
      </c>
      <c r="H87" s="5">
        <f t="shared" ref="H87:H91" si="55">IF(G87="","",IF(MONTH(G87+1)&lt;&gt;MONTH(G87),"",G87+1))</f>
        <v>46095</v>
      </c>
      <c r="J87" s="43">
        <v>12</v>
      </c>
      <c r="K87" s="40" t="s">
        <v>30</v>
      </c>
      <c r="L87" s="19"/>
      <c r="M87" s="19"/>
      <c r="N87" s="19"/>
      <c r="O87" s="19"/>
      <c r="P87" s="19"/>
      <c r="Q87" s="19"/>
    </row>
    <row r="88" spans="2:17" ht="15" thickBot="1" x14ac:dyDescent="0.35">
      <c r="B88" s="5">
        <f t="shared" ref="B88:B91" si="56">IF(H87="","",IF(MONTH(H87+1)&lt;&gt;MONTH(H87),"",H87+1))</f>
        <v>46096</v>
      </c>
      <c r="C88" s="10">
        <f t="shared" ref="C88:C91" si="57">IF(B88="","",IF(MONTH(B88+1)&lt;&gt;MONTH(B88),"",B88+1))</f>
        <v>46097</v>
      </c>
      <c r="D88" s="10">
        <f t="shared" si="52"/>
        <v>46098</v>
      </c>
      <c r="E88" s="10">
        <f t="shared" ref="E88:E91" si="58">IF(D88="","",IF(MONTH(D88+1)&lt;&gt;MONTH(D88),"",D88+1))</f>
        <v>46099</v>
      </c>
      <c r="F88" s="39">
        <f t="shared" si="53"/>
        <v>46100</v>
      </c>
      <c r="G88" s="10">
        <f t="shared" si="54"/>
        <v>46101</v>
      </c>
      <c r="H88" s="5">
        <f t="shared" si="55"/>
        <v>46102</v>
      </c>
      <c r="J88" s="43">
        <v>19</v>
      </c>
      <c r="K88" s="40" t="s">
        <v>30</v>
      </c>
      <c r="L88" s="19"/>
      <c r="M88" s="19"/>
      <c r="N88" s="19"/>
      <c r="O88" s="19"/>
      <c r="P88" s="19"/>
      <c r="Q88" s="19"/>
    </row>
    <row r="89" spans="2:17" ht="15.75" thickTop="1" thickBot="1" x14ac:dyDescent="0.35">
      <c r="B89" s="5">
        <f t="shared" si="56"/>
        <v>46103</v>
      </c>
      <c r="C89" s="10">
        <f t="shared" si="57"/>
        <v>46104</v>
      </c>
      <c r="D89" s="10">
        <f t="shared" si="52"/>
        <v>46105</v>
      </c>
      <c r="E89" s="10">
        <f t="shared" si="58"/>
        <v>46106</v>
      </c>
      <c r="F89" s="48">
        <f t="shared" si="53"/>
        <v>46107</v>
      </c>
      <c r="G89" s="10">
        <f t="shared" si="54"/>
        <v>46108</v>
      </c>
      <c r="H89" s="5">
        <f t="shared" si="55"/>
        <v>46109</v>
      </c>
      <c r="J89" s="44">
        <v>26</v>
      </c>
      <c r="K89" s="49" t="s">
        <v>37</v>
      </c>
      <c r="L89" s="19"/>
      <c r="M89" s="19"/>
      <c r="N89" s="19"/>
      <c r="O89" s="19"/>
      <c r="P89" s="19"/>
      <c r="Q89" s="19"/>
    </row>
    <row r="90" spans="2:17" ht="15" thickTop="1" x14ac:dyDescent="0.3">
      <c r="B90" s="5">
        <f t="shared" si="56"/>
        <v>46110</v>
      </c>
      <c r="C90" s="10">
        <f t="shared" si="57"/>
        <v>46111</v>
      </c>
      <c r="D90" s="10">
        <f t="shared" si="52"/>
        <v>46112</v>
      </c>
      <c r="E90" s="10" t="str">
        <f t="shared" si="58"/>
        <v/>
      </c>
      <c r="F90" s="10" t="str">
        <f t="shared" si="53"/>
        <v/>
      </c>
      <c r="G90" s="10" t="str">
        <f t="shared" si="54"/>
        <v/>
      </c>
      <c r="H90" s="5" t="str">
        <f t="shared" si="55"/>
        <v/>
      </c>
      <c r="J90" s="45"/>
      <c r="K90" s="40"/>
      <c r="L90" s="19"/>
      <c r="M90" s="19"/>
      <c r="N90" s="19"/>
      <c r="O90" s="19"/>
      <c r="P90" s="19"/>
      <c r="Q90" s="19"/>
    </row>
    <row r="91" spans="2:17" ht="14.25" x14ac:dyDescent="0.3">
      <c r="B91" s="5" t="str">
        <f t="shared" si="56"/>
        <v/>
      </c>
      <c r="C91" s="10" t="str">
        <f t="shared" si="57"/>
        <v/>
      </c>
      <c r="D91" s="10" t="str">
        <f t="shared" si="52"/>
        <v/>
      </c>
      <c r="E91" s="10" t="str">
        <f t="shared" si="58"/>
        <v/>
      </c>
      <c r="F91" s="39" t="str">
        <f t="shared" si="53"/>
        <v/>
      </c>
      <c r="G91" s="10" t="str">
        <f t="shared" si="54"/>
        <v/>
      </c>
      <c r="H91" s="5" t="str">
        <f t="shared" si="55"/>
        <v/>
      </c>
      <c r="J91" s="43"/>
      <c r="K91" s="40"/>
      <c r="L91" s="19"/>
      <c r="M91" s="19"/>
      <c r="N91" s="19"/>
      <c r="O91" s="19"/>
      <c r="P91" s="19"/>
      <c r="Q91" s="19"/>
    </row>
    <row r="92" spans="2:17" x14ac:dyDescent="0.2">
      <c r="J92" s="20"/>
      <c r="K92" s="20"/>
      <c r="L92" s="19"/>
      <c r="M92" s="19"/>
      <c r="N92" s="19"/>
      <c r="O92" s="19"/>
      <c r="P92" s="19"/>
      <c r="Q92" s="19"/>
    </row>
    <row r="93" spans="2:17" s="3" customFormat="1" ht="17.25" x14ac:dyDescent="0.3">
      <c r="B93" s="51">
        <f>DATE(year+1,4,1)</f>
        <v>46113</v>
      </c>
      <c r="C93" s="52"/>
      <c r="D93" s="52"/>
      <c r="E93" s="52"/>
      <c r="F93" s="52"/>
      <c r="G93" s="52"/>
      <c r="H93" s="52"/>
      <c r="J93" s="50" t="s">
        <v>18</v>
      </c>
      <c r="K93" s="50"/>
      <c r="L93" s="30"/>
      <c r="M93" s="30"/>
      <c r="N93" s="30"/>
      <c r="O93" s="30"/>
      <c r="P93" s="30"/>
      <c r="Q93" s="30"/>
    </row>
    <row r="94" spans="2:17" ht="13.5" x14ac:dyDescent="0.25">
      <c r="B94" s="8" t="str">
        <f>CHOOSE(1+MOD(startday+1-2,7),"Su","M","Tu","W","Th","F","Sa")</f>
        <v>Su</v>
      </c>
      <c r="C94" s="7" t="str">
        <f>CHOOSE(1+MOD(startday+2-2,7),"Su","M","Tu","W","Th","F","Sa")</f>
        <v>M</v>
      </c>
      <c r="D94" s="7" t="str">
        <f>CHOOSE(1+MOD(startday+3-2,7),"Su","M","Tu","W","Th","F","Sa")</f>
        <v>Tu</v>
      </c>
      <c r="E94" s="7" t="str">
        <f>CHOOSE(1+MOD(startday+4-2,7),"Su","M","Tu","W","Th","F","Sa")</f>
        <v>W</v>
      </c>
      <c r="F94" s="7" t="str">
        <f>CHOOSE(1+MOD(startday+5-2,7),"Su","M","Tu","W","Th","F","Sa")</f>
        <v>Th</v>
      </c>
      <c r="G94" s="7" t="str">
        <f>CHOOSE(1+MOD(startday+6-2,7),"Su","M","Tu","W","Th","F","Sa")</f>
        <v>F</v>
      </c>
      <c r="H94" s="9" t="str">
        <f>CHOOSE(1+MOD(startday+7-2,7),"Su","M","Tu","W","Th","F","Sa")</f>
        <v>Sa</v>
      </c>
      <c r="L94" s="19"/>
      <c r="M94" s="19"/>
      <c r="N94" s="19"/>
      <c r="O94" s="19"/>
      <c r="P94" s="19"/>
      <c r="Q94" s="19"/>
    </row>
    <row r="95" spans="2:17" ht="14.25" x14ac:dyDescent="0.3">
      <c r="B95" s="5" t="str">
        <f>IF(WEEKDAY(B93,1)=$M$4,B93,"")</f>
        <v/>
      </c>
      <c r="C95" s="10" t="str">
        <f>IF(B95="",IF(WEEKDAY(B93,1)=MOD($M$4,7)+1,B93,""),B95+1)</f>
        <v/>
      </c>
      <c r="D95" s="10" t="str">
        <f>IF(C95="",IF(WEEKDAY(B93,1)=MOD($M$4+1,7)+1,B93,""),C95+1)</f>
        <v/>
      </c>
      <c r="E95" s="10">
        <f>IF(D95="",IF(WEEKDAY(B93,1)=MOD($M$4+2,7)+1,B93,""),D95+1)</f>
        <v>46113</v>
      </c>
      <c r="F95" s="39">
        <f>IF(E95="",IF(WEEKDAY(B93,1)=MOD($M$4+3,7)+1,B93,""),E95+1)</f>
        <v>46114</v>
      </c>
      <c r="G95" s="10">
        <f>IF(F95="",IF(WEEKDAY(B93,1)=MOD($M$4+4,7)+1,B93,""),F95+1)</f>
        <v>46115</v>
      </c>
      <c r="H95" s="5">
        <f>IF(G95="",IF(WEEKDAY(B93,1)=MOD($M$4+5,7)+1,B93,""),G95+1)</f>
        <v>46116</v>
      </c>
      <c r="J95" s="43">
        <v>2</v>
      </c>
      <c r="K95" s="40" t="s">
        <v>30</v>
      </c>
      <c r="L95" s="19"/>
      <c r="M95" s="19"/>
      <c r="N95" s="19"/>
      <c r="O95" s="19"/>
      <c r="P95" s="19"/>
      <c r="Q95" s="19"/>
    </row>
    <row r="96" spans="2:17" ht="14.25" x14ac:dyDescent="0.3">
      <c r="B96" s="5">
        <f>IF(H95="","",IF(MONTH(H95+1)&lt;&gt;MONTH(H95),"",H95+1))</f>
        <v>46117</v>
      </c>
      <c r="C96" s="10">
        <f>IF(B96="","",IF(MONTH(B96+1)&lt;&gt;MONTH(B96),"",B96+1))</f>
        <v>46118</v>
      </c>
      <c r="D96" s="10">
        <f t="shared" ref="D96:D100" si="59">IF(C96="","",IF(MONTH(C96+1)&lt;&gt;MONTH(C96),"",C96+1))</f>
        <v>46119</v>
      </c>
      <c r="E96" s="10">
        <f>IF(D96="","",IF(MONTH(D96+1)&lt;&gt;MONTH(D96),"",D96+1))</f>
        <v>46120</v>
      </c>
      <c r="F96" s="39">
        <f t="shared" ref="F96:F100" si="60">IF(E96="","",IF(MONTH(E96+1)&lt;&gt;MONTH(E96),"",E96+1))</f>
        <v>46121</v>
      </c>
      <c r="G96" s="10">
        <f t="shared" ref="G96:G100" si="61">IF(F96="","",IF(MONTH(F96+1)&lt;&gt;MONTH(F96),"",F96+1))</f>
        <v>46122</v>
      </c>
      <c r="H96" s="5">
        <f t="shared" ref="H96:H100" si="62">IF(G96="","",IF(MONTH(G96+1)&lt;&gt;MONTH(G96),"",G96+1))</f>
        <v>46123</v>
      </c>
      <c r="J96" s="43">
        <v>9</v>
      </c>
      <c r="K96" s="40" t="s">
        <v>30</v>
      </c>
      <c r="L96" s="19"/>
      <c r="M96" s="19"/>
      <c r="N96" s="19"/>
      <c r="O96" s="19"/>
      <c r="P96" s="19"/>
      <c r="Q96" s="19"/>
    </row>
    <row r="97" spans="2:17" ht="15" thickBot="1" x14ac:dyDescent="0.35">
      <c r="B97" s="5">
        <f t="shared" ref="B97:B100" si="63">IF(H96="","",IF(MONTH(H96+1)&lt;&gt;MONTH(H96),"",H96+1))</f>
        <v>46124</v>
      </c>
      <c r="C97" s="10">
        <f t="shared" ref="C97:C100" si="64">IF(B97="","",IF(MONTH(B97+1)&lt;&gt;MONTH(B97),"",B97+1))</f>
        <v>46125</v>
      </c>
      <c r="D97" s="10">
        <f t="shared" si="59"/>
        <v>46126</v>
      </c>
      <c r="E97" s="10">
        <f t="shared" ref="E97:E100" si="65">IF(D97="","",IF(MONTH(D97+1)&lt;&gt;MONTH(D97),"",D97+1))</f>
        <v>46127</v>
      </c>
      <c r="F97" s="39">
        <f t="shared" si="60"/>
        <v>46128</v>
      </c>
      <c r="G97" s="10">
        <f t="shared" si="61"/>
        <v>46129</v>
      </c>
      <c r="H97" s="5">
        <f t="shared" si="62"/>
        <v>46130</v>
      </c>
      <c r="J97" s="43">
        <v>16</v>
      </c>
      <c r="K97" s="40" t="s">
        <v>30</v>
      </c>
      <c r="L97" s="19"/>
      <c r="M97" s="19"/>
      <c r="N97" s="19"/>
      <c r="O97" s="19"/>
      <c r="P97" s="19"/>
      <c r="Q97" s="19"/>
    </row>
    <row r="98" spans="2:17" ht="15.75" thickTop="1" thickBot="1" x14ac:dyDescent="0.35">
      <c r="B98" s="5">
        <f t="shared" si="63"/>
        <v>46131</v>
      </c>
      <c r="C98" s="10">
        <f t="shared" si="64"/>
        <v>46132</v>
      </c>
      <c r="D98" s="10">
        <f t="shared" si="59"/>
        <v>46133</v>
      </c>
      <c r="E98" s="10">
        <f t="shared" si="65"/>
        <v>46134</v>
      </c>
      <c r="F98" s="48">
        <f t="shared" si="60"/>
        <v>46135</v>
      </c>
      <c r="G98" s="10">
        <f t="shared" si="61"/>
        <v>46136</v>
      </c>
      <c r="H98" s="5">
        <f t="shared" si="62"/>
        <v>46137</v>
      </c>
      <c r="J98" s="44">
        <v>23</v>
      </c>
      <c r="K98" s="49" t="s">
        <v>38</v>
      </c>
      <c r="L98" s="19"/>
      <c r="M98" s="19"/>
      <c r="N98" s="19"/>
      <c r="O98" s="19"/>
      <c r="P98" s="19"/>
      <c r="Q98" s="19"/>
    </row>
    <row r="99" spans="2:17" ht="15.75" thickTop="1" thickBot="1" x14ac:dyDescent="0.35">
      <c r="B99" s="48">
        <f t="shared" si="63"/>
        <v>46138</v>
      </c>
      <c r="C99" s="10">
        <f t="shared" si="64"/>
        <v>46139</v>
      </c>
      <c r="D99" s="10">
        <f t="shared" si="59"/>
        <v>46140</v>
      </c>
      <c r="E99" s="10">
        <f t="shared" si="65"/>
        <v>46141</v>
      </c>
      <c r="F99" s="10">
        <f t="shared" si="60"/>
        <v>46142</v>
      </c>
      <c r="G99" s="10" t="str">
        <f t="shared" si="61"/>
        <v/>
      </c>
      <c r="H99" s="5" t="str">
        <f t="shared" si="62"/>
        <v/>
      </c>
      <c r="J99" s="44">
        <v>26</v>
      </c>
      <c r="K99" s="49" t="s">
        <v>36</v>
      </c>
      <c r="L99" s="19"/>
      <c r="M99" s="19"/>
      <c r="N99" s="19"/>
      <c r="O99" s="19"/>
      <c r="P99" s="19"/>
      <c r="Q99" s="19"/>
    </row>
    <row r="100" spans="2:17" ht="15" thickTop="1" x14ac:dyDescent="0.3">
      <c r="B100" s="10" t="str">
        <f t="shared" si="63"/>
        <v/>
      </c>
      <c r="C100" s="10" t="str">
        <f t="shared" si="64"/>
        <v/>
      </c>
      <c r="D100" s="10" t="str">
        <f t="shared" si="59"/>
        <v/>
      </c>
      <c r="E100" s="10" t="str">
        <f t="shared" si="65"/>
        <v/>
      </c>
      <c r="F100" s="10" t="str">
        <f t="shared" si="60"/>
        <v/>
      </c>
      <c r="G100" s="10" t="str">
        <f t="shared" si="61"/>
        <v/>
      </c>
      <c r="H100" s="5" t="str">
        <f t="shared" si="62"/>
        <v/>
      </c>
      <c r="J100" s="20"/>
      <c r="K100" s="20"/>
      <c r="L100" s="19"/>
      <c r="M100" s="19"/>
      <c r="N100" s="19"/>
      <c r="O100" s="19"/>
      <c r="P100" s="19"/>
      <c r="Q100" s="19"/>
    </row>
    <row r="101" spans="2:17" ht="13.5" x14ac:dyDescent="0.25">
      <c r="B101" s="3"/>
      <c r="C101" s="3"/>
      <c r="D101" s="3"/>
      <c r="E101" s="3"/>
      <c r="F101" s="3"/>
      <c r="G101" s="3"/>
      <c r="H101" s="3"/>
      <c r="J101" s="20"/>
      <c r="K101" s="20"/>
      <c r="L101" s="19"/>
      <c r="M101" s="19"/>
      <c r="N101" s="19"/>
      <c r="O101" s="19"/>
      <c r="P101" s="19"/>
      <c r="Q101" s="19"/>
    </row>
    <row r="102" spans="2:17" s="3" customFormat="1" ht="17.25" x14ac:dyDescent="0.3">
      <c r="B102" s="51">
        <f>DATE(year+1,5,1)</f>
        <v>46143</v>
      </c>
      <c r="C102" s="52"/>
      <c r="D102" s="52"/>
      <c r="E102" s="52"/>
      <c r="F102" s="52"/>
      <c r="G102" s="52"/>
      <c r="H102" s="52"/>
      <c r="J102" s="50" t="s">
        <v>19</v>
      </c>
      <c r="K102" s="50"/>
      <c r="L102" s="30"/>
      <c r="M102" s="30"/>
      <c r="N102" s="30"/>
      <c r="O102" s="30"/>
      <c r="P102" s="30"/>
      <c r="Q102" s="30"/>
    </row>
    <row r="103" spans="2:17" ht="13.5" x14ac:dyDescent="0.25">
      <c r="B103" s="8" t="str">
        <f>CHOOSE(1+MOD(startday+1-2,7),"Su","M","Tu","W","Th","F","Sa")</f>
        <v>Su</v>
      </c>
      <c r="C103" s="7" t="str">
        <f>CHOOSE(1+MOD(startday+2-2,7),"Su","M","Tu","W","Th","F","Sa")</f>
        <v>M</v>
      </c>
      <c r="D103" s="7" t="str">
        <f>CHOOSE(1+MOD(startday+3-2,7),"Su","M","Tu","W","Th","F","Sa")</f>
        <v>Tu</v>
      </c>
      <c r="E103" s="7" t="str">
        <f>CHOOSE(1+MOD(startday+4-2,7),"Su","M","Tu","W","Th","F","Sa")</f>
        <v>W</v>
      </c>
      <c r="F103" s="7" t="str">
        <f>CHOOSE(1+MOD(startday+5-2,7),"Su","M","Tu","W","Th","F","Sa")</f>
        <v>Th</v>
      </c>
      <c r="G103" s="7" t="str">
        <f>CHOOSE(1+MOD(startday+6-2,7),"Su","M","Tu","W","Th","F","Sa")</f>
        <v>F</v>
      </c>
      <c r="H103" s="9" t="str">
        <f>CHOOSE(1+MOD(startday+7-2,7),"Su","M","Tu","W","Th","F","Sa")</f>
        <v>Sa</v>
      </c>
      <c r="J103" s="19"/>
      <c r="L103" s="19"/>
      <c r="M103" s="19"/>
      <c r="N103" s="19"/>
      <c r="O103" s="19"/>
      <c r="P103" s="19"/>
      <c r="Q103" s="19"/>
    </row>
    <row r="104" spans="2:17" ht="14.25" x14ac:dyDescent="0.3">
      <c r="B104" s="10" t="str">
        <f>IF(WEEKDAY(B102,1)=$M$4,B102,"")</f>
        <v/>
      </c>
      <c r="C104" s="10" t="str">
        <f>IF(B104="",IF(WEEKDAY(B102,1)=MOD($M$4,7)+1,B102,""),B104+1)</f>
        <v/>
      </c>
      <c r="D104" s="10" t="str">
        <f>IF(C104="",IF(WEEKDAY(B102,1)=MOD($M$4+1,7)+1,B102,""),C104+1)</f>
        <v/>
      </c>
      <c r="E104" s="10" t="str">
        <f>IF(D104="",IF(WEEKDAY(B102,1)=MOD($M$4+2,7)+1,B102,""),D104+1)</f>
        <v/>
      </c>
      <c r="F104" s="10" t="str">
        <f>IF(E104="",IF(WEEKDAY(B102,1)=MOD($M$4+3,7)+1,B102,""),E104+1)</f>
        <v/>
      </c>
      <c r="G104" s="10">
        <f>IF(F104="",IF(WEEKDAY(B102,1)=MOD($M$4+4,7)+1,B102,""),F104+1)</f>
        <v>46143</v>
      </c>
      <c r="H104" s="5">
        <f>IF(G104="",IF(WEEKDAY(B102,1)=MOD($M$4+5,7)+1,B102,""),G104+1)</f>
        <v>46144</v>
      </c>
      <c r="J104" s="19"/>
      <c r="K104" s="19"/>
      <c r="L104" s="19"/>
      <c r="M104" s="19"/>
      <c r="N104" s="19"/>
      <c r="O104" s="19"/>
      <c r="P104" s="19"/>
      <c r="Q104" s="19"/>
    </row>
    <row r="105" spans="2:17" ht="14.25" x14ac:dyDescent="0.3">
      <c r="B105" s="10">
        <f>IF(H104="","",IF(MONTH(H104+1)&lt;&gt;MONTH(H104),"",H104+1))</f>
        <v>46145</v>
      </c>
      <c r="C105" s="10">
        <f>IF(B105="","",IF(MONTH(B105+1)&lt;&gt;MONTH(B105),"",B105+1))</f>
        <v>46146</v>
      </c>
      <c r="D105" s="10">
        <f t="shared" ref="D105:D109" si="66">IF(C105="","",IF(MONTH(C105+1)&lt;&gt;MONTH(C105),"",C105+1))</f>
        <v>46147</v>
      </c>
      <c r="E105" s="10">
        <f>IF(D105="","",IF(MONTH(D105+1)&lt;&gt;MONTH(D105),"",D105+1))</f>
        <v>46148</v>
      </c>
      <c r="F105" s="10">
        <f t="shared" ref="F105:F109" si="67">IF(E105="","",IF(MONTH(E105+1)&lt;&gt;MONTH(E105),"",E105+1))</f>
        <v>46149</v>
      </c>
      <c r="G105" s="10">
        <f t="shared" ref="G105:G109" si="68">IF(F105="","",IF(MONTH(F105+1)&lt;&gt;MONTH(F105),"",F105+1))</f>
        <v>46150</v>
      </c>
      <c r="H105" s="5">
        <f t="shared" ref="H105:H109" si="69">IF(G105="","",IF(MONTH(G105+1)&lt;&gt;MONTH(G105),"",G105+1))</f>
        <v>46151</v>
      </c>
      <c r="L105" s="19"/>
      <c r="M105" s="19"/>
      <c r="N105" s="19"/>
      <c r="O105" s="19"/>
      <c r="P105" s="19"/>
      <c r="Q105" s="19"/>
    </row>
    <row r="106" spans="2:17" ht="14.25" x14ac:dyDescent="0.3">
      <c r="B106" s="5">
        <f t="shared" ref="B106:B109" si="70">IF(H105="","",IF(MONTH(H105+1)&lt;&gt;MONTH(H105),"",H105+1))</f>
        <v>46152</v>
      </c>
      <c r="C106" s="10">
        <f t="shared" ref="C106:C109" si="71">IF(B106="","",IF(MONTH(B106+1)&lt;&gt;MONTH(B106),"",B106+1))</f>
        <v>46153</v>
      </c>
      <c r="D106" s="10">
        <f t="shared" si="66"/>
        <v>46154</v>
      </c>
      <c r="E106" s="10">
        <f t="shared" ref="E106:E109" si="72">IF(D106="","",IF(MONTH(D106+1)&lt;&gt;MONTH(D106),"",D106+1))</f>
        <v>46155</v>
      </c>
      <c r="F106" s="10">
        <f t="shared" si="67"/>
        <v>46156</v>
      </c>
      <c r="G106" s="10">
        <f t="shared" si="68"/>
        <v>46157</v>
      </c>
      <c r="H106" s="5">
        <f t="shared" si="69"/>
        <v>46158</v>
      </c>
      <c r="J106" s="19"/>
      <c r="K106" s="19"/>
      <c r="L106" s="19"/>
      <c r="M106" s="19"/>
      <c r="N106" s="19"/>
      <c r="O106" s="19"/>
      <c r="P106" s="19"/>
      <c r="Q106" s="19"/>
    </row>
    <row r="107" spans="2:17" ht="14.25" x14ac:dyDescent="0.3">
      <c r="B107" s="5">
        <f t="shared" si="70"/>
        <v>46159</v>
      </c>
      <c r="C107" s="10">
        <f t="shared" si="71"/>
        <v>46160</v>
      </c>
      <c r="D107" s="10">
        <f t="shared" si="66"/>
        <v>46161</v>
      </c>
      <c r="E107" s="10">
        <f t="shared" si="72"/>
        <v>46162</v>
      </c>
      <c r="F107" s="10">
        <f t="shared" si="67"/>
        <v>46163</v>
      </c>
      <c r="G107" s="10">
        <f t="shared" si="68"/>
        <v>46164</v>
      </c>
      <c r="H107" s="5">
        <f t="shared" si="69"/>
        <v>46165</v>
      </c>
      <c r="J107" s="20"/>
      <c r="K107" s="20"/>
      <c r="L107" s="19"/>
      <c r="M107" s="19"/>
      <c r="N107" s="19"/>
      <c r="O107" s="19"/>
      <c r="P107" s="19"/>
      <c r="Q107" s="19"/>
    </row>
    <row r="108" spans="2:17" ht="14.25" x14ac:dyDescent="0.3">
      <c r="B108" s="5">
        <f t="shared" si="70"/>
        <v>46166</v>
      </c>
      <c r="C108" s="10">
        <f t="shared" si="71"/>
        <v>46167</v>
      </c>
      <c r="D108" s="10">
        <f t="shared" si="66"/>
        <v>46168</v>
      </c>
      <c r="E108" s="10">
        <f t="shared" si="72"/>
        <v>46169</v>
      </c>
      <c r="F108" s="10">
        <f t="shared" si="67"/>
        <v>46170</v>
      </c>
      <c r="G108" s="10">
        <f t="shared" si="68"/>
        <v>46171</v>
      </c>
      <c r="H108" s="5">
        <f t="shared" si="69"/>
        <v>46172</v>
      </c>
      <c r="J108" s="20"/>
      <c r="K108" s="20"/>
      <c r="L108" s="19"/>
      <c r="M108" s="19"/>
      <c r="N108" s="19"/>
      <c r="O108" s="19"/>
      <c r="P108" s="19"/>
      <c r="Q108" s="19"/>
    </row>
    <row r="109" spans="2:17" ht="14.25" x14ac:dyDescent="0.3">
      <c r="B109" s="5">
        <f t="shared" si="70"/>
        <v>46173</v>
      </c>
      <c r="C109" s="10" t="str">
        <f t="shared" si="71"/>
        <v/>
      </c>
      <c r="D109" s="10" t="str">
        <f t="shared" si="66"/>
        <v/>
      </c>
      <c r="E109" s="10" t="str">
        <f t="shared" si="72"/>
        <v/>
      </c>
      <c r="F109" s="10" t="str">
        <f t="shared" si="67"/>
        <v/>
      </c>
      <c r="G109" s="10" t="str">
        <f t="shared" si="68"/>
        <v/>
      </c>
      <c r="H109" s="5" t="str">
        <f t="shared" si="69"/>
        <v/>
      </c>
      <c r="J109" s="20"/>
      <c r="K109" s="20"/>
      <c r="L109" s="19"/>
      <c r="M109" s="19"/>
      <c r="N109" s="19"/>
      <c r="O109" s="19"/>
      <c r="P109" s="19"/>
      <c r="Q109" s="19"/>
    </row>
    <row r="110" spans="2:17" ht="13.5" x14ac:dyDescent="0.25">
      <c r="B110" s="3"/>
      <c r="C110" s="3"/>
      <c r="D110" s="3"/>
      <c r="E110" s="3"/>
      <c r="F110" s="3"/>
      <c r="G110" s="3"/>
      <c r="H110" s="3"/>
      <c r="J110" s="20"/>
      <c r="K110" s="20"/>
      <c r="L110" s="19"/>
      <c r="M110" s="19"/>
      <c r="N110" s="19"/>
      <c r="O110" s="19"/>
      <c r="P110" s="19"/>
      <c r="Q110" s="19"/>
    </row>
    <row r="111" spans="2:17" s="3" customFormat="1" ht="17.25" hidden="1" x14ac:dyDescent="0.3">
      <c r="B111" s="51">
        <f>DATE(year+1,6,1)</f>
        <v>46174</v>
      </c>
      <c r="C111" s="52"/>
      <c r="D111" s="52"/>
      <c r="E111" s="52"/>
      <c r="F111" s="52"/>
      <c r="G111" s="52"/>
      <c r="H111" s="52"/>
      <c r="J111" s="50" t="s">
        <v>20</v>
      </c>
      <c r="K111" s="50"/>
      <c r="L111" s="30"/>
      <c r="M111" s="30"/>
      <c r="N111" s="30"/>
      <c r="O111" s="30"/>
      <c r="P111" s="30"/>
      <c r="Q111" s="30"/>
    </row>
    <row r="112" spans="2:17" ht="13.5" hidden="1" x14ac:dyDescent="0.25">
      <c r="B112" s="8" t="str">
        <f>CHOOSE(1+MOD(startday+1-2,7),"Su","M","Tu","W","Th","F","Sa")</f>
        <v>Su</v>
      </c>
      <c r="C112" s="7" t="str">
        <f>CHOOSE(1+MOD(startday+2-2,7),"Su","M","Tu","W","Th","F","Sa")</f>
        <v>M</v>
      </c>
      <c r="D112" s="7" t="str">
        <f>CHOOSE(1+MOD(startday+3-2,7),"Su","M","Tu","W","Th","F","Sa")</f>
        <v>Tu</v>
      </c>
      <c r="E112" s="7" t="str">
        <f>CHOOSE(1+MOD(startday+4-2,7),"Su","M","Tu","W","Th","F","Sa")</f>
        <v>W</v>
      </c>
      <c r="F112" s="7" t="str">
        <f>CHOOSE(1+MOD(startday+5-2,7),"Su","M","Tu","W","Th","F","Sa")</f>
        <v>Th</v>
      </c>
      <c r="G112" s="7" t="str">
        <f>CHOOSE(1+MOD(startday+6-2,7),"Su","M","Tu","W","Th","F","Sa")</f>
        <v>F</v>
      </c>
      <c r="H112" s="9" t="str">
        <f>CHOOSE(1+MOD(startday+7-2,7),"Su","M","Tu","W","Th","F","Sa")</f>
        <v>Sa</v>
      </c>
      <c r="J112" s="16">
        <f>DATE(YEAR(B111),6,14)</f>
        <v>46187</v>
      </c>
      <c r="K112" s="31">
        <f>J112</f>
        <v>46187</v>
      </c>
      <c r="L112" s="11"/>
      <c r="M112" s="11" t="s">
        <v>2</v>
      </c>
      <c r="N112" s="12"/>
      <c r="O112" s="12"/>
      <c r="P112" s="12"/>
      <c r="Q112" s="12"/>
    </row>
    <row r="113" spans="2:17" ht="14.25" hidden="1" x14ac:dyDescent="0.3">
      <c r="B113" s="5" t="str">
        <f>IF(WEEKDAY(B111,1)=$M$4,B111,"")</f>
        <v/>
      </c>
      <c r="C113" s="10">
        <f>IF(B113="",IF(WEEKDAY(B111,1)=MOD($M$4,7)+1,B111,""),B113+1)</f>
        <v>46174</v>
      </c>
      <c r="D113" s="10">
        <f>IF(C113="",IF(WEEKDAY(B111,1)=MOD($M$4+1,7)+1,B111,""),C113+1)</f>
        <v>46175</v>
      </c>
      <c r="E113" s="10">
        <f>IF(D113="",IF(WEEKDAY(B111,1)=MOD($M$4+2,7)+1,B111,""),D113+1)</f>
        <v>46176</v>
      </c>
      <c r="F113" s="10">
        <f>IF(E113="",IF(WEEKDAY(B111,1)=MOD($M$4+3,7)+1,B111,""),E113+1)</f>
        <v>46177</v>
      </c>
      <c r="G113" s="10">
        <f>IF(F113="",IF(WEEKDAY(B111,1)=MOD($M$4+4,7)+1,B111,""),F113+1)</f>
        <v>46178</v>
      </c>
      <c r="H113" s="5">
        <f>IF(G113="",IF(WEEKDAY(B111,1)=MOD($M$4+5,7)+1,B111,""),G113+1)</f>
        <v>46179</v>
      </c>
      <c r="J113" s="16">
        <f>(DATE(YEAR(B111),6,1)+(3-1)*7)+IF(1&lt;WEEKDAY(DATE(YEAR(B111),6,1)),1+7-WEEKDAY(DATE(YEAR(B111),6,1)),1-WEEKDAY(DATE(YEAR(B111),6,1)))</f>
        <v>46194</v>
      </c>
      <c r="K113" s="31">
        <f>J113</f>
        <v>46194</v>
      </c>
      <c r="L113" s="11"/>
      <c r="M113" s="11" t="s">
        <v>3</v>
      </c>
      <c r="N113" s="11"/>
      <c r="O113" s="11"/>
      <c r="P113" s="11"/>
      <c r="Q113" s="11"/>
    </row>
    <row r="114" spans="2:17" ht="14.25" hidden="1" x14ac:dyDescent="0.3">
      <c r="B114" s="5">
        <f>IF(H113="","",IF(MONTH(H113+1)&lt;&gt;MONTH(H113),"",H113+1))</f>
        <v>46180</v>
      </c>
      <c r="C114" s="10">
        <f>IF(B114="","",IF(MONTH(B114+1)&lt;&gt;MONTH(B114),"",B114+1))</f>
        <v>46181</v>
      </c>
      <c r="D114" s="10">
        <f t="shared" ref="D114:D118" si="73">IF(C114="","",IF(MONTH(C114+1)&lt;&gt;MONTH(C114),"",C114+1))</f>
        <v>46182</v>
      </c>
      <c r="E114" s="10">
        <f>IF(D114="","",IF(MONTH(D114+1)&lt;&gt;MONTH(D114),"",D114+1))</f>
        <v>46183</v>
      </c>
      <c r="F114" s="10">
        <f t="shared" ref="F114:F118" si="74">IF(E114="","",IF(MONTH(E114+1)&lt;&gt;MONTH(E114),"",E114+1))</f>
        <v>46184</v>
      </c>
      <c r="G114" s="10">
        <f t="shared" ref="G114:G118" si="75">IF(F114="","",IF(MONTH(F114+1)&lt;&gt;MONTH(F114),"",F114+1))</f>
        <v>46185</v>
      </c>
      <c r="H114" s="5">
        <f t="shared" ref="H114:H118" si="76">IF(G114="","",IF(MONTH(G114+1)&lt;&gt;MONTH(G114),"",G114+1))</f>
        <v>46186</v>
      </c>
      <c r="J114" s="20"/>
      <c r="K114" s="20"/>
      <c r="L114" s="19"/>
      <c r="M114" s="19"/>
      <c r="N114" s="19"/>
      <c r="O114" s="19"/>
      <c r="P114" s="19"/>
      <c r="Q114" s="19"/>
    </row>
    <row r="115" spans="2:17" ht="14.25" hidden="1" x14ac:dyDescent="0.3">
      <c r="B115" s="5">
        <f t="shared" ref="B115:B118" si="77">IF(H114="","",IF(MONTH(H114+1)&lt;&gt;MONTH(H114),"",H114+1))</f>
        <v>46187</v>
      </c>
      <c r="C115" s="10">
        <f t="shared" ref="C115:C118" si="78">IF(B115="","",IF(MONTH(B115+1)&lt;&gt;MONTH(B115),"",B115+1))</f>
        <v>46188</v>
      </c>
      <c r="D115" s="10">
        <f t="shared" si="73"/>
        <v>46189</v>
      </c>
      <c r="E115" s="10">
        <f t="shared" ref="E115:E118" si="79">IF(D115="","",IF(MONTH(D115+1)&lt;&gt;MONTH(D115),"",D115+1))</f>
        <v>46190</v>
      </c>
      <c r="F115" s="10">
        <f t="shared" si="74"/>
        <v>46191</v>
      </c>
      <c r="G115" s="10">
        <f t="shared" si="75"/>
        <v>46192</v>
      </c>
      <c r="H115" s="5">
        <f t="shared" si="76"/>
        <v>46193</v>
      </c>
      <c r="J115" s="20"/>
      <c r="K115" s="20"/>
      <c r="L115" s="19"/>
      <c r="M115" s="19"/>
      <c r="N115" s="19"/>
      <c r="O115" s="19"/>
      <c r="P115" s="19"/>
      <c r="Q115" s="19"/>
    </row>
    <row r="116" spans="2:17" ht="14.25" hidden="1" x14ac:dyDescent="0.3">
      <c r="B116" s="5">
        <f t="shared" si="77"/>
        <v>46194</v>
      </c>
      <c r="C116" s="10">
        <f t="shared" si="78"/>
        <v>46195</v>
      </c>
      <c r="D116" s="10">
        <f t="shared" si="73"/>
        <v>46196</v>
      </c>
      <c r="E116" s="10">
        <f t="shared" si="79"/>
        <v>46197</v>
      </c>
      <c r="F116" s="10">
        <f t="shared" si="74"/>
        <v>46198</v>
      </c>
      <c r="G116" s="10">
        <f t="shared" si="75"/>
        <v>46199</v>
      </c>
      <c r="H116" s="5">
        <f t="shared" si="76"/>
        <v>46200</v>
      </c>
      <c r="J116" s="20"/>
      <c r="K116" s="20"/>
      <c r="L116" s="19"/>
      <c r="M116" s="19"/>
      <c r="N116" s="19"/>
      <c r="O116" s="19"/>
      <c r="P116" s="19"/>
      <c r="Q116" s="19"/>
    </row>
    <row r="117" spans="2:17" ht="14.25" hidden="1" x14ac:dyDescent="0.3">
      <c r="B117" s="5">
        <f t="shared" si="77"/>
        <v>46201</v>
      </c>
      <c r="C117" s="10">
        <f t="shared" si="78"/>
        <v>46202</v>
      </c>
      <c r="D117" s="10">
        <f t="shared" si="73"/>
        <v>46203</v>
      </c>
      <c r="E117" s="10" t="str">
        <f t="shared" si="79"/>
        <v/>
      </c>
      <c r="F117" s="10" t="str">
        <f t="shared" si="74"/>
        <v/>
      </c>
      <c r="G117" s="10" t="str">
        <f t="shared" si="75"/>
        <v/>
      </c>
      <c r="H117" s="5" t="str">
        <f t="shared" si="76"/>
        <v/>
      </c>
      <c r="J117" s="20"/>
      <c r="K117" s="20"/>
      <c r="L117" s="19"/>
      <c r="M117" s="19"/>
      <c r="N117" s="19"/>
      <c r="O117" s="19"/>
      <c r="P117" s="19"/>
      <c r="Q117" s="19"/>
    </row>
    <row r="118" spans="2:17" ht="14.25" hidden="1" x14ac:dyDescent="0.3">
      <c r="B118" s="5" t="str">
        <f t="shared" si="77"/>
        <v/>
      </c>
      <c r="C118" s="10" t="str">
        <f t="shared" si="78"/>
        <v/>
      </c>
      <c r="D118" s="10" t="str">
        <f t="shared" si="73"/>
        <v/>
      </c>
      <c r="E118" s="10" t="str">
        <f t="shared" si="79"/>
        <v/>
      </c>
      <c r="F118" s="10" t="str">
        <f t="shared" si="74"/>
        <v/>
      </c>
      <c r="G118" s="10" t="str">
        <f t="shared" si="75"/>
        <v/>
      </c>
      <c r="H118" s="5" t="str">
        <f t="shared" si="76"/>
        <v/>
      </c>
      <c r="J118" s="20"/>
      <c r="K118" s="20"/>
      <c r="L118" s="19"/>
      <c r="M118" s="19"/>
      <c r="N118" s="19"/>
      <c r="O118" s="19"/>
      <c r="P118" s="19"/>
      <c r="Q118" s="19"/>
    </row>
    <row r="119" spans="2:17" hidden="1" x14ac:dyDescent="0.2">
      <c r="J119" s="20"/>
      <c r="K119" s="20"/>
      <c r="L119" s="19"/>
      <c r="M119" s="19"/>
      <c r="N119" s="19"/>
      <c r="O119" s="19"/>
      <c r="P119" s="19"/>
      <c r="Q119" s="19"/>
    </row>
    <row r="120" spans="2:17" ht="17.25" hidden="1" x14ac:dyDescent="0.3">
      <c r="B120" s="51">
        <f>DATE(year+1,7,1)</f>
        <v>46204</v>
      </c>
      <c r="C120" s="52"/>
      <c r="D120" s="52"/>
      <c r="E120" s="52"/>
      <c r="F120" s="52"/>
      <c r="G120" s="52"/>
      <c r="H120" s="52"/>
      <c r="J120" s="50" t="s">
        <v>9</v>
      </c>
      <c r="K120" s="50"/>
      <c r="L120" s="30"/>
      <c r="M120" s="30"/>
      <c r="N120" s="30"/>
      <c r="O120" s="30"/>
      <c r="P120" s="30"/>
      <c r="Q120" s="30"/>
    </row>
    <row r="121" spans="2:17" ht="13.5" hidden="1" x14ac:dyDescent="0.25">
      <c r="B121" s="8" t="str">
        <f>CHOOSE(1+MOD(startday+1-2,7),"Su","M","Tu","W","Th","F","Sa")</f>
        <v>Su</v>
      </c>
      <c r="C121" s="7" t="str">
        <f>CHOOSE(1+MOD(startday+2-2,7),"Su","M","Tu","W","Th","F","Sa")</f>
        <v>M</v>
      </c>
      <c r="D121" s="7" t="str">
        <f>CHOOSE(1+MOD(startday+3-2,7),"Su","M","Tu","W","Th","F","Sa")</f>
        <v>Tu</v>
      </c>
      <c r="E121" s="7" t="str">
        <f>CHOOSE(1+MOD(startday+4-2,7),"Su","M","Tu","W","Th","F","Sa")</f>
        <v>W</v>
      </c>
      <c r="F121" s="7" t="str">
        <f>CHOOSE(1+MOD(startday+5-2,7),"Su","M","Tu","W","Th","F","Sa")</f>
        <v>Th</v>
      </c>
      <c r="G121" s="7" t="str">
        <f>CHOOSE(1+MOD(startday+6-2,7),"Su","M","Tu","W","Th","F","Sa")</f>
        <v>F</v>
      </c>
      <c r="H121" s="9" t="str">
        <f>CHOOSE(1+MOD(startday+7-2,7),"Su","M","Tu","W","Th","F","Sa")</f>
        <v>Sa</v>
      </c>
      <c r="J121" s="16">
        <f>DATE(YEAR(B120),7,4)</f>
        <v>46207</v>
      </c>
      <c r="K121" s="31">
        <f>J121</f>
        <v>46207</v>
      </c>
      <c r="L121" s="12"/>
      <c r="M121" s="12" t="s">
        <v>1</v>
      </c>
      <c r="N121" s="12"/>
      <c r="O121" s="12"/>
      <c r="P121" s="12"/>
      <c r="Q121" s="12"/>
    </row>
    <row r="122" spans="2:17" ht="14.25" hidden="1" x14ac:dyDescent="0.3">
      <c r="B122" s="5" t="str">
        <f>IF(WEEKDAY(B120,1)=$M$4,B120,"")</f>
        <v/>
      </c>
      <c r="C122" s="10" t="str">
        <f>IF(B122="",IF(WEEKDAY(B120,1)=MOD($M$4,7)+1,B120,""),B122+1)</f>
        <v/>
      </c>
      <c r="D122" s="10" t="str">
        <f>IF(C122="",IF(WEEKDAY(B120,1)=MOD($M$4+1,7)+1,B120,""),C122+1)</f>
        <v/>
      </c>
      <c r="E122" s="10">
        <f>IF(D122="",IF(WEEKDAY(B120,1)=MOD($M$4+2,7)+1,B120,""),D122+1)</f>
        <v>46204</v>
      </c>
      <c r="F122" s="10">
        <f>IF(E122="",IF(WEEKDAY(B120,1)=MOD($M$4+3,7)+1,B120,""),E122+1)</f>
        <v>46205</v>
      </c>
      <c r="G122" s="10">
        <f>IF(F122="",IF(WEEKDAY(B120,1)=MOD($M$4+4,7)+1,B120,""),F122+1)</f>
        <v>46206</v>
      </c>
      <c r="H122" s="5">
        <f>IF(G122="",IF(WEEKDAY(B120,1)=MOD($M$4+5,7)+1,B120,""),G122+1)</f>
        <v>46207</v>
      </c>
      <c r="J122" s="19"/>
      <c r="K122" s="19"/>
      <c r="L122" s="19"/>
      <c r="M122" s="19"/>
      <c r="N122" s="19"/>
      <c r="O122" s="19"/>
      <c r="P122" s="19"/>
      <c r="Q122" s="19"/>
    </row>
    <row r="123" spans="2:17" ht="14.25" hidden="1" x14ac:dyDescent="0.3">
      <c r="B123" s="5">
        <f>IF(H122="","",IF(MONTH(H122+1)&lt;&gt;MONTH(H122),"",H122+1))</f>
        <v>46208</v>
      </c>
      <c r="C123" s="10">
        <f>IF(B123="","",IF(MONTH(B123+1)&lt;&gt;MONTH(B123),"",B123+1))</f>
        <v>46209</v>
      </c>
      <c r="D123" s="10">
        <f t="shared" ref="D123:D127" si="80">IF(C123="","",IF(MONTH(C123+1)&lt;&gt;MONTH(C123),"",C123+1))</f>
        <v>46210</v>
      </c>
      <c r="E123" s="10">
        <f>IF(D123="","",IF(MONTH(D123+1)&lt;&gt;MONTH(D123),"",D123+1))</f>
        <v>46211</v>
      </c>
      <c r="F123" s="10">
        <f t="shared" ref="F123:F127" si="81">IF(E123="","",IF(MONTH(E123+1)&lt;&gt;MONTH(E123),"",E123+1))</f>
        <v>46212</v>
      </c>
      <c r="G123" s="10">
        <f t="shared" ref="G123:G127" si="82">IF(F123="","",IF(MONTH(F123+1)&lt;&gt;MONTH(F123),"",F123+1))</f>
        <v>46213</v>
      </c>
      <c r="H123" s="5">
        <f t="shared" ref="H123:H127" si="83">IF(G123="","",IF(MONTH(G123+1)&lt;&gt;MONTH(G123),"",G123+1))</f>
        <v>46214</v>
      </c>
      <c r="J123" s="20"/>
      <c r="K123" s="20"/>
      <c r="L123" s="19"/>
      <c r="M123" s="19"/>
      <c r="N123" s="19"/>
      <c r="O123" s="19"/>
      <c r="P123" s="19"/>
      <c r="Q123" s="19"/>
    </row>
    <row r="124" spans="2:17" ht="14.25" hidden="1" x14ac:dyDescent="0.3">
      <c r="B124" s="5">
        <f t="shared" ref="B124:B127" si="84">IF(H123="","",IF(MONTH(H123+1)&lt;&gt;MONTH(H123),"",H123+1))</f>
        <v>46215</v>
      </c>
      <c r="C124" s="10">
        <f t="shared" ref="C124:C127" si="85">IF(B124="","",IF(MONTH(B124+1)&lt;&gt;MONTH(B124),"",B124+1))</f>
        <v>46216</v>
      </c>
      <c r="D124" s="10">
        <f t="shared" si="80"/>
        <v>46217</v>
      </c>
      <c r="E124" s="10">
        <f t="shared" ref="E124:E127" si="86">IF(D124="","",IF(MONTH(D124+1)&lt;&gt;MONTH(D124),"",D124+1))</f>
        <v>46218</v>
      </c>
      <c r="F124" s="10">
        <f t="shared" si="81"/>
        <v>46219</v>
      </c>
      <c r="G124" s="10">
        <f t="shared" si="82"/>
        <v>46220</v>
      </c>
      <c r="H124" s="5">
        <f t="shared" si="83"/>
        <v>46221</v>
      </c>
      <c r="J124" s="20"/>
      <c r="K124" s="20"/>
      <c r="L124" s="19"/>
      <c r="M124" s="19"/>
      <c r="N124" s="19"/>
      <c r="O124" s="19"/>
      <c r="P124" s="19"/>
      <c r="Q124" s="19"/>
    </row>
    <row r="125" spans="2:17" ht="14.25" hidden="1" x14ac:dyDescent="0.3">
      <c r="B125" s="5">
        <f t="shared" si="84"/>
        <v>46222</v>
      </c>
      <c r="C125" s="10">
        <f t="shared" si="85"/>
        <v>46223</v>
      </c>
      <c r="D125" s="10">
        <f t="shared" si="80"/>
        <v>46224</v>
      </c>
      <c r="E125" s="10">
        <f t="shared" si="86"/>
        <v>46225</v>
      </c>
      <c r="F125" s="10">
        <f t="shared" si="81"/>
        <v>46226</v>
      </c>
      <c r="G125" s="10">
        <f t="shared" si="82"/>
        <v>46227</v>
      </c>
      <c r="H125" s="5">
        <f t="shared" si="83"/>
        <v>46228</v>
      </c>
      <c r="J125" s="20"/>
      <c r="K125" s="20"/>
      <c r="L125" s="19"/>
      <c r="M125" s="19"/>
      <c r="N125" s="19"/>
      <c r="O125" s="19"/>
      <c r="P125" s="19"/>
      <c r="Q125" s="19"/>
    </row>
    <row r="126" spans="2:17" ht="14.25" hidden="1" x14ac:dyDescent="0.3">
      <c r="B126" s="5">
        <f t="shared" si="84"/>
        <v>46229</v>
      </c>
      <c r="C126" s="10">
        <f t="shared" si="85"/>
        <v>46230</v>
      </c>
      <c r="D126" s="10">
        <f t="shared" si="80"/>
        <v>46231</v>
      </c>
      <c r="E126" s="10">
        <f t="shared" si="86"/>
        <v>46232</v>
      </c>
      <c r="F126" s="10">
        <f t="shared" si="81"/>
        <v>46233</v>
      </c>
      <c r="G126" s="10">
        <f t="shared" si="82"/>
        <v>46234</v>
      </c>
      <c r="H126" s="5" t="str">
        <f t="shared" si="83"/>
        <v/>
      </c>
      <c r="J126" s="20"/>
      <c r="K126" s="20"/>
      <c r="L126" s="19"/>
      <c r="M126" s="19"/>
      <c r="N126" s="19"/>
      <c r="O126" s="19"/>
      <c r="P126" s="19"/>
      <c r="Q126" s="19"/>
    </row>
    <row r="127" spans="2:17" ht="14.25" hidden="1" x14ac:dyDescent="0.3">
      <c r="B127" s="5" t="str">
        <f t="shared" si="84"/>
        <v/>
      </c>
      <c r="C127" s="10" t="str">
        <f t="shared" si="85"/>
        <v/>
      </c>
      <c r="D127" s="10" t="str">
        <f t="shared" si="80"/>
        <v/>
      </c>
      <c r="E127" s="10" t="str">
        <f t="shared" si="86"/>
        <v/>
      </c>
      <c r="F127" s="10" t="str">
        <f t="shared" si="81"/>
        <v/>
      </c>
      <c r="G127" s="10" t="str">
        <f t="shared" si="82"/>
        <v/>
      </c>
      <c r="H127" s="5" t="str">
        <f t="shared" si="83"/>
        <v/>
      </c>
      <c r="J127" s="20"/>
      <c r="K127" s="20"/>
      <c r="L127" s="19"/>
      <c r="M127" s="19"/>
      <c r="N127" s="19"/>
      <c r="O127" s="19"/>
      <c r="P127" s="19"/>
      <c r="Q127" s="19"/>
    </row>
    <row r="128" spans="2:17" hidden="1" x14ac:dyDescent="0.2">
      <c r="J128" s="20"/>
      <c r="K128" s="20"/>
      <c r="L128" s="19"/>
      <c r="M128" s="19"/>
      <c r="N128" s="19"/>
      <c r="O128" s="19"/>
      <c r="P128" s="19"/>
      <c r="Q128" s="19"/>
    </row>
    <row r="129" spans="2:17" ht="17.25" hidden="1" x14ac:dyDescent="0.3">
      <c r="B129" s="51">
        <f>DATE(year+1,8,1)</f>
        <v>46235</v>
      </c>
      <c r="C129" s="52"/>
      <c r="D129" s="52"/>
      <c r="E129" s="52"/>
      <c r="F129" s="52"/>
      <c r="G129" s="52"/>
      <c r="H129" s="52"/>
      <c r="J129" s="50" t="s">
        <v>10</v>
      </c>
      <c r="K129" s="50"/>
      <c r="L129" s="30"/>
      <c r="M129" s="30"/>
      <c r="N129" s="30"/>
      <c r="O129" s="30"/>
      <c r="P129" s="30"/>
      <c r="Q129" s="30"/>
    </row>
    <row r="130" spans="2:17" ht="13.5" hidden="1" x14ac:dyDescent="0.25">
      <c r="B130" s="8" t="str">
        <f>CHOOSE(1+MOD(startday+1-2,7),"Su","M","Tu","W","Th","F","Sa")</f>
        <v>Su</v>
      </c>
      <c r="C130" s="7" t="str">
        <f>CHOOSE(1+MOD(startday+2-2,7),"Su","M","Tu","W","Th","F","Sa")</f>
        <v>M</v>
      </c>
      <c r="D130" s="7" t="str">
        <f>CHOOSE(1+MOD(startday+3-2,7),"Su","M","Tu","W","Th","F","Sa")</f>
        <v>Tu</v>
      </c>
      <c r="E130" s="7" t="str">
        <f>CHOOSE(1+MOD(startday+4-2,7),"Su","M","Tu","W","Th","F","Sa")</f>
        <v>W</v>
      </c>
      <c r="F130" s="7" t="str">
        <f>CHOOSE(1+MOD(startday+5-2,7),"Su","M","Tu","W","Th","F","Sa")</f>
        <v>Th</v>
      </c>
      <c r="G130" s="7" t="str">
        <f>CHOOSE(1+MOD(startday+6-2,7),"Su","M","Tu","W","Th","F","Sa")</f>
        <v>F</v>
      </c>
      <c r="H130" s="9" t="str">
        <f>CHOOSE(1+MOD(startday+7-2,7),"Su","M","Tu","W","Th","F","Sa")</f>
        <v>Sa</v>
      </c>
      <c r="J130" s="20"/>
      <c r="K130" s="20"/>
      <c r="L130" s="19"/>
      <c r="M130" s="19"/>
      <c r="N130" s="19"/>
      <c r="O130" s="19"/>
      <c r="P130" s="19"/>
      <c r="Q130" s="19"/>
    </row>
    <row r="131" spans="2:17" ht="14.25" hidden="1" x14ac:dyDescent="0.3">
      <c r="B131" s="5" t="str">
        <f>IF(WEEKDAY(B129,1)=$M$4,B129,"")</f>
        <v/>
      </c>
      <c r="C131" s="10" t="str">
        <f>IF(B131="",IF(WEEKDAY(B129,1)=MOD($M$4,7)+1,B129,""),B131+1)</f>
        <v/>
      </c>
      <c r="D131" s="10" t="str">
        <f>IF(C131="",IF(WEEKDAY(B129,1)=MOD($M$4+1,7)+1,B129,""),C131+1)</f>
        <v/>
      </c>
      <c r="E131" s="10" t="str">
        <f>IF(D131="",IF(WEEKDAY(B129,1)=MOD($M$4+2,7)+1,B129,""),D131+1)</f>
        <v/>
      </c>
      <c r="F131" s="10" t="str">
        <f>IF(E131="",IF(WEEKDAY(B129,1)=MOD($M$4+3,7)+1,B129,""),E131+1)</f>
        <v/>
      </c>
      <c r="G131" s="10" t="str">
        <f>IF(F131="",IF(WEEKDAY(B129,1)=MOD($M$4+4,7)+1,B129,""),F131+1)</f>
        <v/>
      </c>
      <c r="H131" s="5">
        <f>IF(G131="",IF(WEEKDAY(B129,1)=MOD($M$4+5,7)+1,B129,""),G131+1)</f>
        <v>46235</v>
      </c>
      <c r="J131" s="20"/>
      <c r="K131" s="20"/>
      <c r="L131" s="19"/>
      <c r="M131" s="19"/>
      <c r="N131" s="19"/>
      <c r="O131" s="19"/>
      <c r="P131" s="19"/>
      <c r="Q131" s="19"/>
    </row>
    <row r="132" spans="2:17" ht="14.25" hidden="1" x14ac:dyDescent="0.3">
      <c r="B132" s="5">
        <f>IF(H131="","",IF(MONTH(H131+1)&lt;&gt;MONTH(H131),"",H131+1))</f>
        <v>46236</v>
      </c>
      <c r="C132" s="10">
        <f>IF(B132="","",IF(MONTH(B132+1)&lt;&gt;MONTH(B132),"",B132+1))</f>
        <v>46237</v>
      </c>
      <c r="D132" s="10">
        <f t="shared" ref="D132:D136" si="87">IF(C132="","",IF(MONTH(C132+1)&lt;&gt;MONTH(C132),"",C132+1))</f>
        <v>46238</v>
      </c>
      <c r="E132" s="10">
        <f>IF(D132="","",IF(MONTH(D132+1)&lt;&gt;MONTH(D132),"",D132+1))</f>
        <v>46239</v>
      </c>
      <c r="F132" s="10">
        <f t="shared" ref="F132:F136" si="88">IF(E132="","",IF(MONTH(E132+1)&lt;&gt;MONTH(E132),"",E132+1))</f>
        <v>46240</v>
      </c>
      <c r="G132" s="10">
        <f t="shared" ref="G132:G136" si="89">IF(F132="","",IF(MONTH(F132+1)&lt;&gt;MONTH(F132),"",F132+1))</f>
        <v>46241</v>
      </c>
      <c r="H132" s="5">
        <f t="shared" ref="H132:H136" si="90">IF(G132="","",IF(MONTH(G132+1)&lt;&gt;MONTH(G132),"",G132+1))</f>
        <v>46242</v>
      </c>
      <c r="J132" s="20"/>
      <c r="K132" s="20"/>
      <c r="L132" s="19"/>
      <c r="M132" s="19"/>
      <c r="N132" s="19"/>
      <c r="O132" s="19"/>
      <c r="P132" s="19"/>
      <c r="Q132" s="19"/>
    </row>
    <row r="133" spans="2:17" ht="14.25" hidden="1" x14ac:dyDescent="0.3">
      <c r="B133" s="5">
        <f t="shared" ref="B133:B136" si="91">IF(H132="","",IF(MONTH(H132+1)&lt;&gt;MONTH(H132),"",H132+1))</f>
        <v>46243</v>
      </c>
      <c r="C133" s="10">
        <f t="shared" ref="C133:C136" si="92">IF(B133="","",IF(MONTH(B133+1)&lt;&gt;MONTH(B133),"",B133+1))</f>
        <v>46244</v>
      </c>
      <c r="D133" s="10">
        <f t="shared" si="87"/>
        <v>46245</v>
      </c>
      <c r="E133" s="10">
        <f t="shared" ref="E133:E136" si="93">IF(D133="","",IF(MONTH(D133+1)&lt;&gt;MONTH(D133),"",D133+1))</f>
        <v>46246</v>
      </c>
      <c r="F133" s="10">
        <f t="shared" si="88"/>
        <v>46247</v>
      </c>
      <c r="G133" s="10">
        <f t="shared" si="89"/>
        <v>46248</v>
      </c>
      <c r="H133" s="5">
        <f t="shared" si="90"/>
        <v>46249</v>
      </c>
      <c r="J133" s="20"/>
      <c r="K133" s="20"/>
      <c r="L133" s="19"/>
      <c r="M133" s="19"/>
      <c r="N133" s="19"/>
      <c r="O133" s="19"/>
      <c r="P133" s="19"/>
      <c r="Q133" s="19"/>
    </row>
    <row r="134" spans="2:17" ht="14.25" hidden="1" x14ac:dyDescent="0.3">
      <c r="B134" s="5">
        <f t="shared" si="91"/>
        <v>46250</v>
      </c>
      <c r="C134" s="10">
        <f t="shared" si="92"/>
        <v>46251</v>
      </c>
      <c r="D134" s="10">
        <f t="shared" si="87"/>
        <v>46252</v>
      </c>
      <c r="E134" s="10">
        <f t="shared" si="93"/>
        <v>46253</v>
      </c>
      <c r="F134" s="10">
        <f t="shared" si="88"/>
        <v>46254</v>
      </c>
      <c r="G134" s="10">
        <f t="shared" si="89"/>
        <v>46255</v>
      </c>
      <c r="H134" s="5">
        <f t="shared" si="90"/>
        <v>46256</v>
      </c>
      <c r="J134" s="20"/>
      <c r="K134" s="20"/>
      <c r="L134" s="19"/>
      <c r="M134" s="19"/>
      <c r="N134" s="19"/>
      <c r="O134" s="19"/>
      <c r="P134" s="19"/>
      <c r="Q134" s="19"/>
    </row>
    <row r="135" spans="2:17" ht="14.25" hidden="1" x14ac:dyDescent="0.3">
      <c r="B135" s="5">
        <f t="shared" si="91"/>
        <v>46257</v>
      </c>
      <c r="C135" s="10">
        <f t="shared" si="92"/>
        <v>46258</v>
      </c>
      <c r="D135" s="10">
        <f t="shared" si="87"/>
        <v>46259</v>
      </c>
      <c r="E135" s="10">
        <f t="shared" si="93"/>
        <v>46260</v>
      </c>
      <c r="F135" s="10">
        <f t="shared" si="88"/>
        <v>46261</v>
      </c>
      <c r="G135" s="10">
        <f t="shared" si="89"/>
        <v>46262</v>
      </c>
      <c r="H135" s="5">
        <f t="shared" si="90"/>
        <v>46263</v>
      </c>
      <c r="J135" s="20"/>
      <c r="K135" s="20"/>
      <c r="L135" s="19"/>
      <c r="M135" s="19"/>
      <c r="N135" s="19"/>
      <c r="O135" s="19"/>
      <c r="P135" s="19"/>
      <c r="Q135" s="19"/>
    </row>
    <row r="136" spans="2:17" ht="14.25" hidden="1" x14ac:dyDescent="0.3">
      <c r="B136" s="5">
        <f t="shared" si="91"/>
        <v>46264</v>
      </c>
      <c r="C136" s="10">
        <f t="shared" si="92"/>
        <v>46265</v>
      </c>
      <c r="D136" s="10" t="str">
        <f t="shared" si="87"/>
        <v/>
      </c>
      <c r="E136" s="10" t="str">
        <f t="shared" si="93"/>
        <v/>
      </c>
      <c r="F136" s="10" t="str">
        <f t="shared" si="88"/>
        <v/>
      </c>
      <c r="G136" s="10" t="str">
        <f t="shared" si="89"/>
        <v/>
      </c>
      <c r="H136" s="5" t="str">
        <f t="shared" si="90"/>
        <v/>
      </c>
      <c r="J136" s="20"/>
      <c r="K136" s="20"/>
      <c r="L136" s="19"/>
      <c r="M136" s="19"/>
      <c r="N136" s="19"/>
      <c r="O136" s="19"/>
      <c r="P136" s="19"/>
      <c r="Q136" s="19"/>
    </row>
    <row r="137" spans="2:17" x14ac:dyDescent="0.2">
      <c r="J137" s="20"/>
      <c r="K137" s="20"/>
      <c r="L137" s="19"/>
      <c r="M137" s="19"/>
      <c r="N137" s="19"/>
      <c r="O137" s="19"/>
      <c r="P137" s="19"/>
      <c r="Q137" s="19"/>
    </row>
  </sheetData>
  <mergeCells count="39">
    <mergeCell ref="A2:M2"/>
    <mergeCell ref="A1:M1"/>
    <mergeCell ref="F4:H4"/>
    <mergeCell ref="T5:T6"/>
    <mergeCell ref="J30:K30"/>
    <mergeCell ref="B8:Q8"/>
    <mergeCell ref="T21:T24"/>
    <mergeCell ref="B84:H84"/>
    <mergeCell ref="T30:T34"/>
    <mergeCell ref="T8:T9"/>
    <mergeCell ref="T12:T15"/>
    <mergeCell ref="B9:Q9"/>
    <mergeCell ref="J12:K12"/>
    <mergeCell ref="J21:K21"/>
    <mergeCell ref="T17:T19"/>
    <mergeCell ref="B93:H93"/>
    <mergeCell ref="B12:H12"/>
    <mergeCell ref="B21:H21"/>
    <mergeCell ref="B30:H30"/>
    <mergeCell ref="J93:K93"/>
    <mergeCell ref="J75:K75"/>
    <mergeCell ref="J84:K84"/>
    <mergeCell ref="B39:H39"/>
    <mergeCell ref="B48:H48"/>
    <mergeCell ref="B57:H57"/>
    <mergeCell ref="B66:H66"/>
    <mergeCell ref="J39:K39"/>
    <mergeCell ref="J48:K48"/>
    <mergeCell ref="J57:K57"/>
    <mergeCell ref="J66:K66"/>
    <mergeCell ref="B75:H75"/>
    <mergeCell ref="J102:K102"/>
    <mergeCell ref="J111:K111"/>
    <mergeCell ref="B120:H120"/>
    <mergeCell ref="B129:H129"/>
    <mergeCell ref="J120:K120"/>
    <mergeCell ref="J129:K129"/>
    <mergeCell ref="B111:H111"/>
    <mergeCell ref="B102:H102"/>
  </mergeCells>
  <phoneticPr fontId="0" type="noConversion"/>
  <conditionalFormatting sqref="B14:H19 B23:H28 B113:H118 B122:H127 B131:H136 B32:H37 B41:H46 B59:H64 B50:H55 B68:H73 B77:H82">
    <cfRule type="expression" dxfId="7" priority="25" stopIfTrue="1">
      <formula>OR(WEEKDAY(B14,1)=1,WEEKDAY(B14,1)=7)</formula>
    </cfRule>
    <cfRule type="cellIs" dxfId="6" priority="26" stopIfTrue="1" operator="equal">
      <formula>""</formula>
    </cfRule>
  </conditionalFormatting>
  <conditionalFormatting sqref="B86:H91">
    <cfRule type="expression" dxfId="5" priority="11" stopIfTrue="1">
      <formula>OR(WEEKDAY(B86,1)=1,WEEKDAY(B86,1)=7)</formula>
    </cfRule>
    <cfRule type="cellIs" dxfId="4" priority="12" stopIfTrue="1" operator="equal">
      <formula>""</formula>
    </cfRule>
  </conditionalFormatting>
  <conditionalFormatting sqref="B95:H100">
    <cfRule type="expression" dxfId="3" priority="3" stopIfTrue="1">
      <formula>OR(WEEKDAY(B95,1)=1,WEEKDAY(B95,1)=7)</formula>
    </cfRule>
    <cfRule type="cellIs" dxfId="2" priority="4" stopIfTrue="1" operator="equal">
      <formula>""</formula>
    </cfRule>
  </conditionalFormatting>
  <conditionalFormatting sqref="B104:H109">
    <cfRule type="expression" dxfId="1" priority="1" stopIfTrue="1">
      <formula>OR(WEEKDAY(B104,1)=1,WEEKDAY(B104,1)=7)</formula>
    </cfRule>
    <cfRule type="cellIs" dxfId="0" priority="2" stopIfTrue="1" operator="equal">
      <formula>""</formula>
    </cfRule>
  </conditionalFormatting>
  <hyperlinks>
    <hyperlink ref="A2" r:id="rId1" xr:uid="{00000000-0004-0000-0000-000000000000}"/>
  </hyperlinks>
  <printOptions horizontalCentered="1"/>
  <pageMargins left="0.5" right="0.5" top="0.75" bottom="0.5" header="0.5" footer="0.25"/>
  <pageSetup orientation="portrait" r:id="rId2"/>
  <headerFooter alignWithMargins="0">
    <oddFooter>&amp;L&amp;8&amp;K00-049Calendar Template by Vertex42.com&amp;R&amp;8&amp;K00-049https://www.vertex42.com/calendars/school-calendar.html</oddFooter>
  </headerFooter>
  <rowBreaks count="2" manualBreakCount="2">
    <brk id="64" min="1" max="16" man="1"/>
    <brk id="110" min="1" max="1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EventCalendar</vt:lpstr>
      <vt:lpstr>EventCalendar!Print_Area</vt:lpstr>
      <vt:lpstr>EventCalendar!Print_Titles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Year Event Calendar Template</dc:title>
  <dc:creator>Vertex42.com</dc:creator>
  <dc:description>(c) 2007-2018 Vertex42 LLC. All Rights Reserved. Free to Print.</dc:description>
  <cp:lastModifiedBy>Jay Kimbler</cp:lastModifiedBy>
  <cp:lastPrinted>2022-09-09T00:10:58Z</cp:lastPrinted>
  <dcterms:created xsi:type="dcterms:W3CDTF">2004-08-16T18:44:14Z</dcterms:created>
  <dcterms:modified xsi:type="dcterms:W3CDTF">2025-10-08T21:50:13Z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2013-2018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1.3.1</vt:lpwstr>
  </property>
</Properties>
</file>